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7470" windowHeight="6225" activeTab="0"/>
  </bookViews>
  <sheets>
    <sheet name="Sheet1" sheetId="1" r:id="rId1"/>
    <sheet name="side_vectors" sheetId="2" r:id="rId2"/>
  </sheets>
  <definedNames>
    <definedName name="_xlnm.Print_Area" localSheetId="0">'Sheet1'!$A$1:$E$14</definedName>
  </definedNames>
  <calcPr fullCalcOnLoad="1"/>
</workbook>
</file>

<file path=xl/comments1.xml><?xml version="1.0" encoding="utf-8"?>
<comments xmlns="http://schemas.openxmlformats.org/spreadsheetml/2006/main">
  <authors>
    <author>Buzz Martin</author>
    <author>Bmartin</author>
  </authors>
  <commentList>
    <comment ref="B3" authorId="0">
      <text>
        <r>
          <rPr>
            <b/>
            <u val="single"/>
            <sz val="10"/>
            <rFont val="Tahoma"/>
            <family val="2"/>
          </rPr>
          <t>Compass Directions and Degree Equivalents</t>
        </r>
        <r>
          <rPr>
            <sz val="10"/>
            <rFont val="Tahoma"/>
            <family val="2"/>
          </rPr>
          <t xml:space="preserve">
N= 0            E= 90           S= 180             W= 270
NNE= 22.5   ESE= 112.5  SSW= 202.5     WNW= 292.5
NE= 45        SE= 135       SW= 225          NW= 315
ENE= 67.5   SSE= 157.5   WSW= 247.5   NNW= 337.5</t>
        </r>
      </text>
    </comment>
    <comment ref="B6" authorId="0">
      <text>
        <r>
          <rPr>
            <b/>
            <u val="single"/>
            <sz val="10"/>
            <rFont val="Tahoma"/>
            <family val="2"/>
          </rPr>
          <t>Compass Directions and Degree Equivalents</t>
        </r>
        <r>
          <rPr>
            <sz val="10"/>
            <rFont val="Tahoma"/>
            <family val="2"/>
          </rPr>
          <t xml:space="preserve">
N= 0            E= 90           S= 180             W= 270
NNE= 22.5   ESE= 112.5  SSW= 202.5     WNW= 292.5
NE= 45        SE= 135       SW= 225          NW= 315
ENE= 67.5   SSE= 157.5   WSW= 247.5   NNW= 337.5</t>
        </r>
      </text>
    </comment>
    <comment ref="B2" authorId="1">
      <text>
        <r>
          <rPr>
            <b/>
            <sz val="10"/>
            <rFont val="Tahoma"/>
            <family val="2"/>
          </rPr>
          <t>To convert to knots:</t>
        </r>
        <r>
          <rPr>
            <sz val="10"/>
            <rFont val="Tahoma"/>
            <family val="2"/>
          </rPr>
          <t xml:space="preserve">
m/s  x  1.94 = knots
km/h  x  0.54 = knots
mph  x  0.87 = knots</t>
        </r>
        <r>
          <rPr>
            <sz val="10"/>
            <rFont val="Tahoma"/>
            <family val="0"/>
          </rPr>
          <t xml:space="preserve">
</t>
        </r>
      </text>
    </comment>
    <comment ref="B5" authorId="1">
      <text>
        <r>
          <rPr>
            <b/>
            <sz val="10"/>
            <rFont val="Tahoma"/>
            <family val="2"/>
          </rPr>
          <t>To convert to knots:</t>
        </r>
        <r>
          <rPr>
            <sz val="10"/>
            <rFont val="Tahoma"/>
            <family val="2"/>
          </rPr>
          <t xml:space="preserve">
m/s  x  1.94 = knots
km/h  x  0.54 = knots
mph  x  0.87 = knots</t>
        </r>
        <r>
          <rPr>
            <sz val="10"/>
            <rFont val="Tahoma"/>
            <family val="0"/>
          </rPr>
          <t xml:space="preserve">
</t>
        </r>
      </text>
    </comment>
    <comment ref="B13" authorId="1">
      <text>
        <r>
          <rPr>
            <b/>
            <sz val="10"/>
            <rFont val="Tahoma"/>
            <family val="2"/>
          </rPr>
          <t>To convert from knots:</t>
        </r>
        <r>
          <rPr>
            <sz val="10"/>
            <rFont val="Tahoma"/>
            <family val="2"/>
          </rPr>
          <t xml:space="preserve">
knots  x  0.51 = m/s
knots  x  1.85 = km/h
knots  x  1.15= mph </t>
        </r>
        <r>
          <rPr>
            <sz val="10"/>
            <rFont val="Tahoma"/>
            <family val="0"/>
          </rPr>
          <t xml:space="preserve">
</t>
        </r>
      </text>
    </comment>
    <comment ref="B12" authorId="1">
      <text>
        <r>
          <rPr>
            <b/>
            <u val="single"/>
            <sz val="10"/>
            <rFont val="Tahoma"/>
            <family val="2"/>
          </rPr>
          <t>Compass Directions and Degree Equivalents</t>
        </r>
        <r>
          <rPr>
            <sz val="10"/>
            <rFont val="Tahoma"/>
            <family val="0"/>
          </rPr>
          <t xml:space="preserve">
N= 0            E= 90           S= 180             W= 270
NNE= 22.5   ESE= 112.5  SSW= 202.5     WNW= 292.5
NE= 45        SE= 135       SW= 225          NW= 315
ENE= 67.5   SSE= 157.5   WSW= 247.5   NNW= 337.5
</t>
        </r>
      </text>
    </comment>
  </commentList>
</comments>
</file>

<file path=xl/sharedStrings.xml><?xml version="1.0" encoding="utf-8"?>
<sst xmlns="http://schemas.openxmlformats.org/spreadsheetml/2006/main" count="87" uniqueCount="78">
  <si>
    <t>convert current direction to radians and correct trig-navigation reference discrepancy</t>
  </si>
  <si>
    <t>convert wind direction to radians and correct trig-navigation reference discrepancy</t>
  </si>
  <si>
    <t>x-component  for current</t>
  </si>
  <si>
    <t>y-component for current</t>
  </si>
  <si>
    <t>x-component  for wind</t>
  </si>
  <si>
    <t>y-component for wind</t>
  </si>
  <si>
    <t>adding x-components of current and wind</t>
  </si>
  <si>
    <t>adding y-components of current and wind</t>
  </si>
  <si>
    <r>
      <t>C</t>
    </r>
    <r>
      <rPr>
        <vertAlign val="subscript"/>
        <sz val="10"/>
        <rFont val="Arial"/>
        <family val="2"/>
      </rPr>
      <t xml:space="preserve">x </t>
    </r>
    <r>
      <rPr>
        <sz val="10"/>
        <rFont val="Arial"/>
        <family val="0"/>
      </rPr>
      <t>=</t>
    </r>
  </si>
  <si>
    <r>
      <t>a</t>
    </r>
    <r>
      <rPr>
        <vertAlign val="subscript"/>
        <sz val="10"/>
        <rFont val="Arial"/>
        <family val="2"/>
      </rPr>
      <t xml:space="preserve">w </t>
    </r>
    <r>
      <rPr>
        <sz val="10"/>
        <rFont val="Arial"/>
        <family val="0"/>
      </rPr>
      <t>=</t>
    </r>
  </si>
  <si>
    <r>
      <t>a</t>
    </r>
    <r>
      <rPr>
        <vertAlign val="subscript"/>
        <sz val="10"/>
        <rFont val="Arial"/>
        <family val="2"/>
      </rPr>
      <t xml:space="preserve">c </t>
    </r>
    <r>
      <rPr>
        <sz val="10"/>
        <rFont val="Arial"/>
        <family val="0"/>
      </rPr>
      <t>=</t>
    </r>
  </si>
  <si>
    <r>
      <t>C</t>
    </r>
    <r>
      <rPr>
        <vertAlign val="subscript"/>
        <sz val="10"/>
        <rFont val="Arial"/>
        <family val="2"/>
      </rPr>
      <t xml:space="preserve">y </t>
    </r>
    <r>
      <rPr>
        <sz val="10"/>
        <rFont val="Arial"/>
        <family val="0"/>
      </rPr>
      <t>=</t>
    </r>
  </si>
  <si>
    <r>
      <t>W</t>
    </r>
    <r>
      <rPr>
        <vertAlign val="subscript"/>
        <sz val="10"/>
        <rFont val="Arial"/>
        <family val="2"/>
      </rPr>
      <t xml:space="preserve">x </t>
    </r>
    <r>
      <rPr>
        <sz val="10"/>
        <rFont val="Arial"/>
        <family val="0"/>
      </rPr>
      <t>=</t>
    </r>
  </si>
  <si>
    <r>
      <t>W</t>
    </r>
    <r>
      <rPr>
        <vertAlign val="subscript"/>
        <sz val="10"/>
        <rFont val="Arial"/>
        <family val="2"/>
      </rPr>
      <t xml:space="preserve">y </t>
    </r>
    <r>
      <rPr>
        <sz val="10"/>
        <rFont val="Arial"/>
        <family val="0"/>
      </rPr>
      <t>=</t>
    </r>
  </si>
  <si>
    <r>
      <t>X</t>
    </r>
    <r>
      <rPr>
        <vertAlign val="subscript"/>
        <sz val="10"/>
        <rFont val="Arial"/>
        <family val="2"/>
      </rPr>
      <t>cw</t>
    </r>
    <r>
      <rPr>
        <sz val="10"/>
        <rFont val="Arial"/>
        <family val="0"/>
      </rPr>
      <t xml:space="preserve"> = C</t>
    </r>
    <r>
      <rPr>
        <vertAlign val="subscript"/>
        <sz val="10"/>
        <rFont val="Arial"/>
        <family val="2"/>
      </rPr>
      <t>x</t>
    </r>
    <r>
      <rPr>
        <sz val="10"/>
        <rFont val="Arial"/>
        <family val="0"/>
      </rPr>
      <t xml:space="preserve"> + W</t>
    </r>
    <r>
      <rPr>
        <vertAlign val="subscript"/>
        <sz val="10"/>
        <rFont val="Arial"/>
        <family val="2"/>
      </rPr>
      <t>x</t>
    </r>
    <r>
      <rPr>
        <sz val="10"/>
        <rFont val="Arial"/>
        <family val="0"/>
      </rPr>
      <t xml:space="preserve"> =</t>
    </r>
  </si>
  <si>
    <r>
      <t>T</t>
    </r>
    <r>
      <rPr>
        <vertAlign val="subscript"/>
        <sz val="10"/>
        <rFont val="Arial"/>
        <family val="2"/>
      </rPr>
      <t>a</t>
    </r>
    <r>
      <rPr>
        <sz val="10"/>
        <rFont val="Arial"/>
        <family val="0"/>
      </rPr>
      <t xml:space="preserve"> =</t>
    </r>
  </si>
  <si>
    <t>correcting for the trig-navigation reference discrepancy</t>
  </si>
  <si>
    <t>a slew of nested IF statements determining which quadrant the resulting vector is in and which ATAN equation to use (also converts back to degrees)</t>
  </si>
  <si>
    <t>Trajectory Heading</t>
  </si>
  <si>
    <r>
      <t xml:space="preserve"> </t>
    </r>
    <r>
      <rPr>
        <b/>
        <sz val="10"/>
        <rFont val="Arial"/>
        <family val="2"/>
      </rPr>
      <t>Trajectory Speed</t>
    </r>
    <r>
      <rPr>
        <sz val="10"/>
        <rFont val="Arial"/>
        <family val="0"/>
      </rPr>
      <t xml:space="preserve">  T</t>
    </r>
    <r>
      <rPr>
        <vertAlign val="subscript"/>
        <sz val="10"/>
        <rFont val="Arial"/>
        <family val="2"/>
      </rPr>
      <t>s</t>
    </r>
    <r>
      <rPr>
        <sz val="10"/>
        <rFont val="Arial"/>
        <family val="0"/>
      </rPr>
      <t xml:space="preserve"> = </t>
    </r>
  </si>
  <si>
    <t>o</t>
  </si>
  <si>
    <t>knots</t>
  </si>
  <si>
    <t>simple conversion of Ta to degrees w/o quadrant correction</t>
  </si>
  <si>
    <t>x</t>
  </si>
  <si>
    <t>y</t>
  </si>
  <si>
    <t>current</t>
  </si>
  <si>
    <t>wind</t>
  </si>
  <si>
    <t>trajectory origin</t>
  </si>
  <si>
    <t>current origin</t>
  </si>
  <si>
    <t>wind origin</t>
  </si>
  <si>
    <t>trajectory</t>
  </si>
  <si>
    <r>
      <t>making sure the value is less than 360</t>
    </r>
    <r>
      <rPr>
        <vertAlign val="superscript"/>
        <sz val="10"/>
        <rFont val="Arial"/>
        <family val="2"/>
      </rPr>
      <t>o</t>
    </r>
  </si>
  <si>
    <t>N</t>
  </si>
  <si>
    <t>NNE</t>
  </si>
  <si>
    <t>NE</t>
  </si>
  <si>
    <t>ENE</t>
  </si>
  <si>
    <t>E</t>
  </si>
  <si>
    <t>ESE</t>
  </si>
  <si>
    <t>SE</t>
  </si>
  <si>
    <t>SSE</t>
  </si>
  <si>
    <t>S</t>
  </si>
  <si>
    <t>SSW</t>
  </si>
  <si>
    <t>SW</t>
  </si>
  <si>
    <t>WSW</t>
  </si>
  <si>
    <t>W</t>
  </si>
  <si>
    <t>WNW</t>
  </si>
  <si>
    <t>NW</t>
  </si>
  <si>
    <t>NNW</t>
  </si>
  <si>
    <t>Heading:</t>
  </si>
  <si>
    <t>Speed:</t>
  </si>
  <si>
    <r>
      <t>Y</t>
    </r>
    <r>
      <rPr>
        <vertAlign val="subscript"/>
        <sz val="10"/>
        <rFont val="Arial"/>
        <family val="2"/>
      </rPr>
      <t>cw</t>
    </r>
    <r>
      <rPr>
        <sz val="10"/>
        <rFont val="Arial"/>
        <family val="0"/>
      </rPr>
      <t xml:space="preserve"> = C</t>
    </r>
    <r>
      <rPr>
        <vertAlign val="subscript"/>
        <sz val="10"/>
        <rFont val="Arial"/>
        <family val="2"/>
      </rPr>
      <t>y</t>
    </r>
    <r>
      <rPr>
        <sz val="10"/>
        <rFont val="Arial"/>
        <family val="0"/>
      </rPr>
      <t xml:space="preserve"> + W</t>
    </r>
    <r>
      <rPr>
        <vertAlign val="subscript"/>
        <sz val="10"/>
        <rFont val="Arial"/>
        <family val="2"/>
      </rPr>
      <t>y</t>
    </r>
    <r>
      <rPr>
        <sz val="10"/>
        <rFont val="Arial"/>
        <family val="0"/>
      </rPr>
      <t xml:space="preserve"> =</t>
    </r>
  </si>
  <si>
    <r>
      <t xml:space="preserve">Calculated 3% of </t>
    </r>
    <r>
      <rPr>
        <sz val="10"/>
        <color indexed="10"/>
        <rFont val="Arial"/>
        <family val="2"/>
      </rPr>
      <t>wind</t>
    </r>
    <r>
      <rPr>
        <sz val="10"/>
        <rFont val="Arial"/>
        <family val="0"/>
      </rPr>
      <t xml:space="preserve"> speed:</t>
    </r>
  </si>
  <si>
    <t>Vector data  for plotting:</t>
  </si>
  <si>
    <r>
      <t xml:space="preserve">Calculated </t>
    </r>
    <r>
      <rPr>
        <sz val="10"/>
        <color indexed="10"/>
        <rFont val="Arial"/>
        <family val="2"/>
      </rPr>
      <t>wind</t>
    </r>
    <r>
      <rPr>
        <sz val="10"/>
        <rFont val="Arial"/>
        <family val="0"/>
      </rPr>
      <t xml:space="preserve"> direction </t>
    </r>
    <r>
      <rPr>
        <b/>
        <i/>
        <sz val="10"/>
        <rFont val="Arial"/>
        <family val="2"/>
      </rPr>
      <t>to</t>
    </r>
    <r>
      <rPr>
        <sz val="10"/>
        <rFont val="Arial"/>
        <family val="0"/>
      </rPr>
      <t>:</t>
    </r>
  </si>
  <si>
    <t>solving for speed of resultant trajectory vector (T) .. Converts from cartesian to polar</t>
  </si>
  <si>
    <t xml:space="preserve">solving for angle of resultant trajectory vector (T) in radians .. cartesian to polar </t>
  </si>
  <si>
    <t>Calculations and other information below.</t>
  </si>
  <si>
    <t>convert side vector A to radians and correct trig-navigation reference discrepancy</t>
  </si>
  <si>
    <t>convert side vector B to radians and correct trig-navigation reference discrepancy</t>
  </si>
  <si>
    <t>completes the arrow head</t>
  </si>
  <si>
    <t>side vector B direction in degrees (trajectory heading minus 3 degrees)</t>
  </si>
  <si>
    <t>side vector A direction in degrees (trajectory heading plus 3 degrees)</t>
  </si>
  <si>
    <t>x-component for A (using 70% of the speed of the trajectory)</t>
  </si>
  <si>
    <t>y-component for A (using 70% of the speed of the trajectory)</t>
  </si>
  <si>
    <t>x-component for B (using 70% of the speed of the trajectory)</t>
  </si>
  <si>
    <t>Y-component for B (using 70% of the speed of the trajectory)</t>
  </si>
  <si>
    <t>side vector A for arrow head</t>
  </si>
  <si>
    <t>side vector B for arrow head</t>
  </si>
  <si>
    <t>x-component for 60% of the trajectory</t>
  </si>
  <si>
    <t>y-component for 60% of the trajectory</t>
  </si>
  <si>
    <t>60% of trajectory to form base of arrow head</t>
  </si>
  <si>
    <t>optional line bisecting the arrow head</t>
  </si>
  <si>
    <r>
      <t xml:space="preserve">Enter </t>
    </r>
    <r>
      <rPr>
        <i/>
        <sz val="10"/>
        <color indexed="10"/>
        <rFont val="Arial"/>
        <family val="2"/>
      </rPr>
      <t>Wind</t>
    </r>
    <r>
      <rPr>
        <i/>
        <sz val="10"/>
        <rFont val="Arial"/>
        <family val="2"/>
      </rPr>
      <t xml:space="preserve"> Direction </t>
    </r>
    <r>
      <rPr>
        <b/>
        <i/>
        <sz val="10"/>
        <rFont val="Arial"/>
        <family val="2"/>
      </rPr>
      <t>From</t>
    </r>
    <r>
      <rPr>
        <sz val="10"/>
        <rFont val="Arial"/>
        <family val="0"/>
      </rPr>
      <t xml:space="preserve"> </t>
    </r>
    <r>
      <rPr>
        <sz val="10"/>
        <color indexed="22"/>
        <rFont val="Arial"/>
        <family val="2"/>
      </rPr>
      <t>.</t>
    </r>
    <r>
      <rPr>
        <sz val="10"/>
        <rFont val="Arial"/>
        <family val="0"/>
      </rPr>
      <t xml:space="preserve">
(0 to 359 degrees from north):</t>
    </r>
    <r>
      <rPr>
        <sz val="10"/>
        <color indexed="22"/>
        <rFont val="Arial"/>
        <family val="2"/>
      </rPr>
      <t>.</t>
    </r>
  </si>
  <si>
    <r>
      <t xml:space="preserve">Enter </t>
    </r>
    <r>
      <rPr>
        <i/>
        <sz val="10"/>
        <rFont val="Arial"/>
        <family val="2"/>
      </rPr>
      <t>Current Speed</t>
    </r>
    <r>
      <rPr>
        <sz val="10"/>
        <rFont val="Arial"/>
        <family val="0"/>
      </rPr>
      <t>:</t>
    </r>
    <r>
      <rPr>
        <sz val="10"/>
        <color indexed="22"/>
        <rFont val="Arial"/>
        <family val="2"/>
      </rPr>
      <t>.</t>
    </r>
  </si>
  <si>
    <r>
      <t xml:space="preserve">Enter </t>
    </r>
    <r>
      <rPr>
        <i/>
        <sz val="10"/>
        <color indexed="10"/>
        <rFont val="Arial"/>
        <family val="2"/>
      </rPr>
      <t>Wind</t>
    </r>
    <r>
      <rPr>
        <i/>
        <sz val="10"/>
        <rFont val="Arial"/>
        <family val="2"/>
      </rPr>
      <t xml:space="preserve"> Speed</t>
    </r>
    <r>
      <rPr>
        <sz val="10"/>
        <rFont val="Arial"/>
        <family val="0"/>
      </rPr>
      <t>:</t>
    </r>
    <r>
      <rPr>
        <sz val="10"/>
        <color indexed="22"/>
        <rFont val="Arial"/>
        <family val="2"/>
      </rPr>
      <t>.</t>
    </r>
  </si>
  <si>
    <r>
      <t xml:space="preserve">Enter </t>
    </r>
    <r>
      <rPr>
        <i/>
        <sz val="10"/>
        <rFont val="Arial"/>
        <family val="2"/>
      </rPr>
      <t xml:space="preserve">Current Direction </t>
    </r>
    <r>
      <rPr>
        <b/>
        <i/>
        <sz val="10"/>
        <rFont val="Arial"/>
        <family val="2"/>
      </rPr>
      <t xml:space="preserve">To </t>
    </r>
    <r>
      <rPr>
        <b/>
        <i/>
        <sz val="10"/>
        <color indexed="22"/>
        <rFont val="Arial"/>
        <family val="2"/>
      </rPr>
      <t>.</t>
    </r>
    <r>
      <rPr>
        <b/>
        <i/>
        <sz val="10"/>
        <rFont val="Arial"/>
        <family val="2"/>
      </rPr>
      <t xml:space="preserve">
</t>
    </r>
    <r>
      <rPr>
        <sz val="10"/>
        <rFont val="Arial"/>
        <family val="0"/>
      </rPr>
      <t>(0 to 359 degrees from north):</t>
    </r>
    <r>
      <rPr>
        <sz val="10"/>
        <color indexed="22"/>
        <rFont val="Arial"/>
        <family val="2"/>
      </rPr>
      <t>.</t>
    </r>
  </si>
  <si>
    <t xml:space="preserve">Headings used to create the compass rose background (pie chart) </t>
  </si>
  <si>
    <t>Oil Speed &amp; Direction*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</si>
</sst>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4">
    <font>
      <sz val="10"/>
      <name val="Arial"/>
      <family val="0"/>
    </font>
    <font>
      <b/>
      <sz val="10"/>
      <name val="Arial"/>
      <family val="2"/>
    </font>
    <font>
      <i/>
      <sz val="10"/>
      <name val="Arial"/>
      <family val="2"/>
    </font>
    <font>
      <b/>
      <i/>
      <sz val="10"/>
      <name val="Arial"/>
      <family val="2"/>
    </font>
    <font>
      <vertAlign val="subscript"/>
      <sz val="10"/>
      <name val="Arial"/>
      <family val="2"/>
    </font>
    <font>
      <vertAlign val="superscript"/>
      <sz val="10"/>
      <name val="Arial"/>
      <family val="2"/>
    </font>
    <font>
      <sz val="9.75"/>
      <name val="Arial"/>
      <family val="0"/>
    </font>
    <font>
      <b/>
      <sz val="9.75"/>
      <name val="Arial"/>
      <family val="2"/>
    </font>
    <font>
      <u val="single"/>
      <sz val="10"/>
      <color indexed="12"/>
      <name val="Arial"/>
      <family val="0"/>
    </font>
    <font>
      <sz val="10"/>
      <name val="Tahoma"/>
      <family val="2"/>
    </font>
    <font>
      <b/>
      <u val="single"/>
      <sz val="10"/>
      <name val="Tahoma"/>
      <family val="2"/>
    </font>
    <font>
      <sz val="10"/>
      <color indexed="10"/>
      <name val="Arial"/>
      <family val="2"/>
    </font>
    <font>
      <vertAlign val="superscript"/>
      <sz val="10"/>
      <color indexed="10"/>
      <name val="Arial"/>
      <family val="2"/>
    </font>
    <font>
      <b/>
      <vertAlign val="superscript"/>
      <sz val="9.75"/>
      <name val="Arial"/>
      <family val="2"/>
    </font>
    <font>
      <i/>
      <sz val="10"/>
      <color indexed="10"/>
      <name val="Arial"/>
      <family val="2"/>
    </font>
    <font>
      <u val="single"/>
      <sz val="10"/>
      <color indexed="36"/>
      <name val="Arial"/>
      <family val="0"/>
    </font>
    <font>
      <b/>
      <sz val="12"/>
      <color indexed="12"/>
      <name val="Arial"/>
      <family val="2"/>
    </font>
    <font>
      <sz val="12"/>
      <color indexed="12"/>
      <name val="Arial"/>
      <family val="2"/>
    </font>
    <font>
      <vertAlign val="superscript"/>
      <sz val="12"/>
      <color indexed="12"/>
      <name val="Arial"/>
      <family val="2"/>
    </font>
    <font>
      <b/>
      <i/>
      <sz val="12"/>
      <color indexed="17"/>
      <name val="Arial"/>
      <family val="2"/>
    </font>
    <font>
      <sz val="8"/>
      <name val="Arial"/>
      <family val="2"/>
    </font>
    <font>
      <b/>
      <sz val="20"/>
      <color indexed="17"/>
      <name val="Arial"/>
      <family val="2"/>
    </font>
    <font>
      <b/>
      <sz val="36"/>
      <color indexed="17"/>
      <name val="Arial"/>
      <family val="2"/>
    </font>
    <font>
      <sz val="12"/>
      <color indexed="10"/>
      <name val="Arial"/>
      <family val="2"/>
    </font>
    <font>
      <sz val="12"/>
      <name val="Arial"/>
      <family val="2"/>
    </font>
    <font>
      <vertAlign val="superscript"/>
      <sz val="12"/>
      <color indexed="10"/>
      <name val="Arial"/>
      <family val="2"/>
    </font>
    <font>
      <vertAlign val="superscript"/>
      <sz val="12"/>
      <name val="Arial"/>
      <family val="2"/>
    </font>
    <font>
      <u val="single"/>
      <sz val="10"/>
      <name val="Arial"/>
      <family val="2"/>
    </font>
    <font>
      <b/>
      <i/>
      <sz val="20"/>
      <color indexed="17"/>
      <name val="Arial"/>
      <family val="2"/>
    </font>
    <font>
      <sz val="10"/>
      <color indexed="22"/>
      <name val="Arial"/>
      <family val="2"/>
    </font>
    <font>
      <b/>
      <i/>
      <sz val="10"/>
      <color indexed="22"/>
      <name val="Arial"/>
      <family val="2"/>
    </font>
    <font>
      <b/>
      <sz val="10"/>
      <name val="Tahoma"/>
      <family val="2"/>
    </font>
    <font>
      <b/>
      <sz val="11"/>
      <color indexed="12"/>
      <name val="Arial"/>
      <family val="2"/>
    </font>
    <font>
      <b/>
      <sz val="8"/>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2"/>
        <bgColor indexed="64"/>
      </patternFill>
    </fill>
  </fills>
  <borders count="6">
    <border>
      <left/>
      <right/>
      <top/>
      <bottom/>
      <diagonal/>
    </border>
    <border>
      <left style="thick"/>
      <right style="thick"/>
      <top style="thick"/>
      <bottom style="thick"/>
    </border>
    <border>
      <left style="thick">
        <color indexed="10"/>
      </left>
      <right>
        <color indexed="63"/>
      </right>
      <top style="thick">
        <color indexed="10"/>
      </top>
      <bottom style="thick">
        <color indexed="10"/>
      </bottom>
    </border>
    <border>
      <left style="thick">
        <color indexed="63"/>
      </left>
      <right>
        <color indexed="63"/>
      </right>
      <top style="thick">
        <color indexed="63"/>
      </top>
      <bottom style="thick">
        <color indexed="63"/>
      </bottom>
    </border>
    <border>
      <left>
        <color indexed="63"/>
      </left>
      <right style="thick">
        <color indexed="10"/>
      </right>
      <top style="thick">
        <color indexed="10"/>
      </top>
      <bottom style="thick">
        <color indexed="10"/>
      </bottom>
    </border>
    <border>
      <left>
        <color indexed="63"/>
      </left>
      <right style="thick">
        <color indexed="63"/>
      </right>
      <top style="thick">
        <color indexed="63"/>
      </top>
      <bottom style="thick">
        <color indexed="63"/>
      </bottom>
    </border>
  </borders>
  <cellStyleXfs count="22">
    <xf numFmtId="0" fontId="0" fillId="0" borderId="0">
      <alignment horizontal="righ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horizontal="right"/>
    </xf>
    <xf numFmtId="0" fontId="0" fillId="0" borderId="0" xfId="0" applyAlignment="1">
      <alignment wrapText="1"/>
    </xf>
    <xf numFmtId="0" fontId="1" fillId="0" borderId="0" xfId="0" applyFont="1" applyAlignment="1">
      <alignment horizontal="right"/>
    </xf>
    <xf numFmtId="0" fontId="0" fillId="0" borderId="0" xfId="0" applyAlignment="1">
      <alignment horizontal="right"/>
    </xf>
    <xf numFmtId="0" fontId="1" fillId="0" borderId="0" xfId="0" applyFont="1" applyAlignment="1">
      <alignment horizontal="right"/>
    </xf>
    <xf numFmtId="0" fontId="5" fillId="0" borderId="0" xfId="0" applyFont="1" applyAlignment="1">
      <alignment horizontal="right"/>
    </xf>
    <xf numFmtId="0" fontId="0" fillId="0" borderId="0" xfId="0" applyFont="1" applyBorder="1" applyAlignment="1">
      <alignment horizontal="right"/>
    </xf>
    <xf numFmtId="0" fontId="1" fillId="2" borderId="1" xfId="0" applyFont="1" applyFill="1" applyBorder="1" applyAlignment="1">
      <alignment horizontal="right"/>
    </xf>
    <xf numFmtId="0" fontId="0" fillId="0" borderId="0" xfId="0" applyBorder="1" applyAlignment="1">
      <alignment horizontal="right"/>
    </xf>
    <xf numFmtId="0" fontId="0" fillId="3" borderId="0" xfId="0" applyFill="1" applyAlignment="1">
      <alignment horizontal="right"/>
    </xf>
    <xf numFmtId="0" fontId="0" fillId="3" borderId="0" xfId="0" applyFill="1" applyAlignment="1">
      <alignment wrapText="1"/>
    </xf>
    <xf numFmtId="0" fontId="21" fillId="4" borderId="0" xfId="0" applyFont="1" applyFill="1" applyBorder="1" applyAlignment="1">
      <alignment horizontal="right"/>
    </xf>
    <xf numFmtId="0" fontId="0" fillId="4" borderId="0" xfId="0" applyFill="1" applyBorder="1" applyAlignment="1">
      <alignment horizontal="right"/>
    </xf>
    <xf numFmtId="0" fontId="19" fillId="4" borderId="0" xfId="0" applyFont="1" applyFill="1" applyBorder="1" applyAlignment="1">
      <alignment horizontal="center" wrapText="1"/>
    </xf>
    <xf numFmtId="0" fontId="0" fillId="4" borderId="0" xfId="0" applyFill="1" applyBorder="1" applyAlignment="1">
      <alignment horizontal="right" wrapText="1"/>
    </xf>
    <xf numFmtId="0" fontId="0" fillId="4" borderId="0" xfId="0" applyFill="1" applyBorder="1" applyAlignment="1">
      <alignment wrapText="1"/>
    </xf>
    <xf numFmtId="0" fontId="11" fillId="4" borderId="0" xfId="0" applyFont="1" applyFill="1" applyBorder="1" applyAlignment="1">
      <alignment horizontal="right"/>
    </xf>
    <xf numFmtId="0" fontId="12" fillId="4" borderId="0" xfId="0" applyFont="1" applyFill="1" applyBorder="1" applyAlignment="1">
      <alignment horizontal="right"/>
    </xf>
    <xf numFmtId="0" fontId="16" fillId="4" borderId="0" xfId="0" applyFont="1" applyFill="1" applyBorder="1" applyAlignment="1">
      <alignment horizontal="right"/>
    </xf>
    <xf numFmtId="0" fontId="16" fillId="4" borderId="0" xfId="0" applyFont="1" applyFill="1" applyBorder="1" applyAlignment="1">
      <alignment horizontal="right"/>
    </xf>
    <xf numFmtId="0" fontId="17" fillId="4" borderId="0" xfId="0" applyFont="1" applyFill="1" applyBorder="1" applyAlignment="1">
      <alignment horizontal="right"/>
    </xf>
    <xf numFmtId="0" fontId="17" fillId="4" borderId="0" xfId="0" applyFont="1" applyFill="1" applyBorder="1" applyAlignment="1">
      <alignment horizontal="right"/>
    </xf>
    <xf numFmtId="0" fontId="17" fillId="3" borderId="0" xfId="0" applyNumberFormat="1" applyFont="1" applyFill="1" applyBorder="1" applyAlignment="1">
      <alignment horizontal="right"/>
    </xf>
    <xf numFmtId="0" fontId="23" fillId="3" borderId="2" xfId="0" applyFont="1" applyFill="1" applyBorder="1" applyAlignment="1" applyProtection="1">
      <alignment horizontal="right"/>
      <protection locked="0"/>
    </xf>
    <xf numFmtId="0" fontId="24" fillId="3" borderId="3" xfId="0" applyFont="1" applyFill="1" applyBorder="1" applyAlignment="1" applyProtection="1">
      <alignment horizontal="right"/>
      <protection locked="0"/>
    </xf>
    <xf numFmtId="0" fontId="23" fillId="3" borderId="4" xfId="0" applyFont="1" applyFill="1" applyBorder="1" applyAlignment="1">
      <alignment/>
    </xf>
    <xf numFmtId="0" fontId="25" fillId="3" borderId="4" xfId="0" applyFont="1" applyFill="1" applyBorder="1" applyAlignment="1">
      <alignment/>
    </xf>
    <xf numFmtId="0" fontId="24" fillId="3" borderId="5" xfId="0" applyFont="1" applyFill="1" applyBorder="1" applyAlignment="1">
      <alignment/>
    </xf>
    <xf numFmtId="0" fontId="26" fillId="3" borderId="5" xfId="0" applyFont="1" applyFill="1" applyBorder="1" applyAlignment="1">
      <alignment/>
    </xf>
    <xf numFmtId="0" fontId="11" fillId="4" borderId="0" xfId="0" applyFont="1" applyFill="1" applyBorder="1" applyAlignment="1">
      <alignment/>
    </xf>
    <xf numFmtId="0" fontId="12" fillId="4" borderId="0" xfId="0" applyFont="1" applyFill="1" applyBorder="1" applyAlignment="1">
      <alignment/>
    </xf>
    <xf numFmtId="0" fontId="18" fillId="3" borderId="0" xfId="0" applyFont="1" applyFill="1" applyBorder="1" applyAlignment="1">
      <alignment/>
    </xf>
    <xf numFmtId="0" fontId="17" fillId="3" borderId="0" xfId="0" applyFont="1" applyFill="1" applyBorder="1" applyAlignment="1">
      <alignment/>
    </xf>
    <xf numFmtId="0" fontId="27" fillId="3" borderId="0" xfId="0" applyFont="1" applyFill="1" applyAlignment="1">
      <alignment/>
    </xf>
    <xf numFmtId="0" fontId="0" fillId="0" borderId="0" xfId="0" applyAlignment="1">
      <alignment/>
    </xf>
    <xf numFmtId="0" fontId="0" fillId="0" borderId="0" xfId="0" applyAlignment="1">
      <alignment horizontal="left"/>
    </xf>
    <xf numFmtId="164" fontId="17" fillId="3" borderId="0" xfId="0" applyNumberFormat="1" applyFont="1" applyFill="1" applyBorder="1" applyAlignment="1">
      <alignment horizontal="right"/>
    </xf>
    <xf numFmtId="0" fontId="0" fillId="4" borderId="0" xfId="0" applyFill="1" applyBorder="1" applyAlignment="1" applyProtection="1">
      <alignment horizontal="right"/>
      <protection locked="0"/>
    </xf>
    <xf numFmtId="0" fontId="32" fillId="4" borderId="0" xfId="0" applyFont="1" applyFill="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11675"/>
          <c:y val="0.07625"/>
          <c:w val="0.738"/>
          <c:h val="0.84225"/>
        </c:manualLayout>
      </c:layout>
      <c:pieChart>
        <c:varyColors val="1"/>
        <c:ser>
          <c:idx val="3"/>
          <c:order val="3"/>
          <c:spPr>
            <a:ln w="3175">
              <a:no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3175">
                <a:noFill/>
              </a:ln>
            </c:spPr>
          </c:dPt>
          <c:dPt>
            <c:idx val="1"/>
            <c:spPr>
              <a:solidFill>
                <a:srgbClr val="FFFFCC"/>
              </a:solidFill>
              <a:ln w="3175">
                <a:noFill/>
              </a:ln>
            </c:spPr>
          </c:dPt>
          <c:dPt>
            <c:idx val="2"/>
            <c:spPr>
              <a:solidFill>
                <a:srgbClr val="FFFFFF"/>
              </a:solidFill>
              <a:ln w="3175">
                <a:noFill/>
              </a:ln>
            </c:spPr>
          </c:dPt>
          <c:dPt>
            <c:idx val="3"/>
            <c:spPr>
              <a:solidFill>
                <a:srgbClr val="FFFFCC"/>
              </a:solidFill>
              <a:ln w="3175">
                <a:noFill/>
              </a:ln>
            </c:spPr>
          </c:dPt>
          <c:dPt>
            <c:idx val="4"/>
            <c:spPr>
              <a:solidFill>
                <a:srgbClr val="FFFFFF"/>
              </a:solidFill>
              <a:ln w="3175">
                <a:noFill/>
              </a:ln>
            </c:spPr>
          </c:dPt>
          <c:dPt>
            <c:idx val="5"/>
            <c:spPr>
              <a:solidFill>
                <a:srgbClr val="FFFFCC"/>
              </a:solidFill>
              <a:ln w="3175">
                <a:noFill/>
              </a:ln>
            </c:spPr>
          </c:dPt>
          <c:dPt>
            <c:idx val="6"/>
            <c:spPr>
              <a:solidFill>
                <a:srgbClr val="FFFFFF"/>
              </a:solidFill>
              <a:ln w="3175">
                <a:noFill/>
              </a:ln>
            </c:spPr>
          </c:dPt>
          <c:dPt>
            <c:idx val="7"/>
            <c:spPr>
              <a:solidFill>
                <a:srgbClr val="FFFFCC"/>
              </a:solidFill>
              <a:ln w="3175">
                <a:noFill/>
              </a:ln>
            </c:spPr>
          </c:dPt>
          <c:dPt>
            <c:idx val="8"/>
            <c:spPr>
              <a:solidFill>
                <a:srgbClr val="FFFFFF"/>
              </a:solidFill>
              <a:ln w="3175">
                <a:noFill/>
              </a:ln>
            </c:spPr>
          </c:dPt>
          <c:dPt>
            <c:idx val="9"/>
            <c:spPr>
              <a:solidFill>
                <a:srgbClr val="FFFFCC"/>
              </a:solidFill>
              <a:ln w="3175">
                <a:noFill/>
              </a:ln>
            </c:spPr>
          </c:dPt>
          <c:dPt>
            <c:idx val="10"/>
            <c:spPr>
              <a:solidFill>
                <a:srgbClr val="FFFFFF"/>
              </a:solidFill>
              <a:ln w="3175">
                <a:noFill/>
              </a:ln>
            </c:spPr>
          </c:dPt>
          <c:dPt>
            <c:idx val="11"/>
            <c:spPr>
              <a:solidFill>
                <a:srgbClr val="FFFFCC"/>
              </a:solidFill>
              <a:ln w="3175">
                <a:noFill/>
              </a:ln>
            </c:spPr>
          </c:dPt>
          <c:dPt>
            <c:idx val="12"/>
            <c:spPr>
              <a:solidFill>
                <a:srgbClr val="FFFFFF"/>
              </a:solidFill>
              <a:ln w="3175">
                <a:noFill/>
              </a:ln>
            </c:spPr>
          </c:dPt>
          <c:dPt>
            <c:idx val="13"/>
            <c:spPr>
              <a:solidFill>
                <a:srgbClr val="FFFFCC"/>
              </a:solidFill>
              <a:ln w="3175">
                <a:noFill/>
              </a:ln>
            </c:spPr>
          </c:dPt>
          <c:dPt>
            <c:idx val="14"/>
            <c:spPr>
              <a:solidFill>
                <a:srgbClr val="FFFFFF"/>
              </a:solidFill>
              <a:ln w="3175">
                <a:noFill/>
              </a:ln>
            </c:spPr>
          </c:dPt>
          <c:dPt>
            <c:idx val="15"/>
            <c:spPr>
              <a:solidFill>
                <a:srgbClr val="FFFFCC"/>
              </a:solidFill>
              <a:ln w="3175">
                <a:noFill/>
              </a:ln>
            </c:spPr>
          </c:dPt>
          <c:dLbls>
            <c:dLbl>
              <c:idx val="3"/>
              <c:layout>
                <c:manualLayout>
                  <c:x val="0"/>
                  <c:y val="0"/>
                </c:manualLayout>
              </c:layout>
              <c:tx>
                <c:rich>
                  <a:bodyPr vert="horz" rot="0" anchor="ctr"/>
                  <a:lstStyle/>
                  <a:p>
                    <a:pPr algn="ctr">
                      <a:defRPr/>
                    </a:pPr>
                    <a:r>
                      <a:rPr lang="en-US" cap="none" sz="975" b="1" i="0" u="none" baseline="0">
                        <a:latin typeface="Arial"/>
                        <a:ea typeface="Arial"/>
                        <a:cs typeface="Arial"/>
                      </a:rPr>
                      <a:t>E   90</a:t>
                    </a:r>
                    <a:r>
                      <a:rPr lang="en-US" cap="none" sz="975" b="1" i="0" u="none" baseline="30000">
                        <a:latin typeface="Arial"/>
                        <a:ea typeface="Arial"/>
                        <a:cs typeface="Arial"/>
                      </a:rPr>
                      <a:t>o</a:t>
                    </a:r>
                  </a:p>
                </c:rich>
              </c:tx>
              <c:numFmt formatCode="General" sourceLinked="1"/>
              <c:showLegendKey val="0"/>
              <c:showVal val="0"/>
              <c:showBubbleSize val="0"/>
              <c:showCatName val="1"/>
              <c:showSerName val="0"/>
              <c:showPercent val="0"/>
            </c:dLbl>
            <c:dLbl>
              <c:idx val="7"/>
              <c:tx>
                <c:rich>
                  <a:bodyPr vert="horz" rot="0" anchor="ctr"/>
                  <a:lstStyle/>
                  <a:p>
                    <a:pPr algn="ctr">
                      <a:defRPr/>
                    </a:pPr>
                    <a:r>
                      <a:rPr lang="en-US" cap="none" sz="975" b="1" i="0" u="none" baseline="0">
                        <a:latin typeface="Arial"/>
                        <a:ea typeface="Arial"/>
                        <a:cs typeface="Arial"/>
                      </a:rPr>
                      <a:t>S
180</a:t>
                    </a:r>
                    <a:r>
                      <a:rPr lang="en-US" cap="none" sz="975" b="1" i="0" u="none" baseline="30000">
                        <a:latin typeface="Arial"/>
                        <a:ea typeface="Arial"/>
                        <a:cs typeface="Arial"/>
                      </a:rPr>
                      <a:t>o</a:t>
                    </a:r>
                  </a:p>
                </c:rich>
              </c:tx>
              <c:numFmt formatCode="General" sourceLinked="1"/>
              <c:showLegendKey val="0"/>
              <c:showVal val="0"/>
              <c:showBubbleSize val="0"/>
              <c:showCatName val="1"/>
              <c:showSerName val="0"/>
              <c:showPercent val="0"/>
            </c:dLbl>
            <c:dLbl>
              <c:idx val="11"/>
              <c:layout>
                <c:manualLayout>
                  <c:x val="0"/>
                  <c:y val="0"/>
                </c:manualLayout>
              </c:layout>
              <c:tx>
                <c:rich>
                  <a:bodyPr vert="horz" rot="0" anchor="ctr"/>
                  <a:lstStyle/>
                  <a:p>
                    <a:pPr algn="ctr">
                      <a:defRPr/>
                    </a:pPr>
                    <a:r>
                      <a:rPr lang="en-US" cap="none" sz="975" b="1" i="0" u="none" baseline="0">
                        <a:latin typeface="Arial"/>
                        <a:ea typeface="Arial"/>
                        <a:cs typeface="Arial"/>
                      </a:rPr>
                      <a:t>270</a:t>
                    </a:r>
                    <a:r>
                      <a:rPr lang="en-US" cap="none" sz="975" b="1" i="0" u="none" baseline="30000">
                        <a:latin typeface="Arial"/>
                        <a:ea typeface="Arial"/>
                        <a:cs typeface="Arial"/>
                      </a:rPr>
                      <a:t>o</a:t>
                    </a:r>
                    <a:r>
                      <a:rPr lang="en-US" cap="none" sz="975" b="1" i="0" u="none" baseline="0">
                        <a:latin typeface="Arial"/>
                        <a:ea typeface="Arial"/>
                        <a:cs typeface="Arial"/>
                      </a:rPr>
                      <a:t>  W</a:t>
                    </a:r>
                  </a:p>
                </c:rich>
              </c:tx>
              <c:numFmt formatCode="General" sourceLinked="1"/>
              <c:showLegendKey val="0"/>
              <c:showVal val="0"/>
              <c:showBubbleSize val="0"/>
              <c:showCatName val="1"/>
              <c:showSerName val="0"/>
              <c:showPercent val="0"/>
            </c:dLbl>
            <c:dLbl>
              <c:idx val="15"/>
              <c:tx>
                <c:rich>
                  <a:bodyPr vert="horz" rot="0" anchor="ctr"/>
                  <a:lstStyle/>
                  <a:p>
                    <a:pPr algn="ctr">
                      <a:defRPr/>
                    </a:pPr>
                    <a:r>
                      <a:rPr lang="en-US" cap="none" sz="975" b="1" i="0" u="none" baseline="0">
                        <a:latin typeface="Arial"/>
                        <a:ea typeface="Arial"/>
                        <a:cs typeface="Arial"/>
                      </a:rPr>
                      <a:t>  0</a:t>
                    </a:r>
                    <a:r>
                      <a:rPr lang="en-US" cap="none" sz="975" b="1" i="0" u="none" baseline="30000">
                        <a:latin typeface="Arial"/>
                        <a:ea typeface="Arial"/>
                        <a:cs typeface="Arial"/>
                      </a:rPr>
                      <a:t>o</a:t>
                    </a:r>
                    <a:r>
                      <a:rPr lang="en-US" cap="none" sz="975" b="1" i="0" u="none" baseline="0">
                        <a:latin typeface="Arial"/>
                        <a:ea typeface="Arial"/>
                        <a:cs typeface="Arial"/>
                      </a:rPr>
                      <a:t>
N</a:t>
                    </a:r>
                  </a:p>
                </c:rich>
              </c:tx>
              <c:numFmt formatCode="General" sourceLinked="1"/>
              <c:showLegendKey val="0"/>
              <c:showVal val="0"/>
              <c:showBubbleSize val="0"/>
              <c:showCatName val="1"/>
              <c:showSerName val="0"/>
              <c:showPercent val="0"/>
            </c:dLbl>
            <c:numFmt formatCode="General" sourceLinked="1"/>
            <c:showLegendKey val="0"/>
            <c:showVal val="0"/>
            <c:showBubbleSize val="0"/>
            <c:showCatName val="1"/>
            <c:showSerName val="0"/>
            <c:showLeaderLines val="1"/>
            <c:showPercent val="0"/>
          </c:dLbls>
          <c:cat>
            <c:strRef>
              <c:f>Sheet1!$B$48:$B$63</c:f>
              <c:strCache/>
            </c:strRef>
          </c:cat>
          <c:val>
            <c:numRef>
              <c:f>Sheet1!$C$48:$C$63</c:f>
              <c:numCache/>
            </c:numRef>
          </c:val>
        </c:ser>
        <c:ser>
          <c:idx val="4"/>
          <c:order val="4"/>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0"/>
          </c:dLbls>
          <c:val>
            <c:numRef>
              <c:f>#REF!</c:f>
              <c:numCache>
                <c:ptCount val="1"/>
                <c:pt idx="0">
                  <c:v>1</c:v>
                </c:pt>
              </c:numCache>
            </c:numRef>
          </c:val>
        </c:ser>
        <c:firstSliceAng val="11"/>
      </c:pieChart>
      <c:scatterChart>
        <c:scatterStyle val="lineMarker"/>
        <c:varyColors val="0"/>
        <c:ser>
          <c:idx val="0"/>
          <c:order val="0"/>
          <c:tx>
            <c:v>current</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Sheet1!$B$35:$B$36</c:f>
              <c:numCache/>
            </c:numRef>
          </c:xVal>
          <c:yVal>
            <c:numRef>
              <c:f>Sheet1!$C$35:$C$36</c:f>
              <c:numCache/>
            </c:numRef>
          </c:yVal>
          <c:smooth val="0"/>
        </c:ser>
        <c:ser>
          <c:idx val="1"/>
          <c:order val="1"/>
          <c:tx>
            <c:v>3% of wind</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xVal>
            <c:numRef>
              <c:f>Sheet1!$B$37:$B$38</c:f>
              <c:numCache/>
            </c:numRef>
          </c:xVal>
          <c:yVal>
            <c:numRef>
              <c:f>Sheet1!$C$37:$C$38</c:f>
              <c:numCache/>
            </c:numRef>
          </c:yVal>
          <c:smooth val="0"/>
        </c:ser>
        <c:ser>
          <c:idx val="2"/>
          <c:order val="2"/>
          <c:tx>
            <c:v>oil*</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38100">
                <a:solidFill>
                  <a:srgbClr val="0000FF"/>
                </a:solidFill>
              </a:ln>
            </c:spPr>
            <c:marker>
              <c:symbol val="none"/>
            </c:marker>
          </c:dPt>
          <c:dPt>
            <c:idx val="5"/>
            <c:spPr>
              <a:ln w="38100">
                <a:solidFill>
                  <a:srgbClr val="0000FF"/>
                </a:solidFill>
              </a:ln>
            </c:spPr>
            <c:marker>
              <c:symbol val="none"/>
            </c:marker>
          </c:dPt>
          <c:dLbls>
            <c:numFmt formatCode="General" sourceLinked="1"/>
            <c:showLegendKey val="0"/>
            <c:showVal val="0"/>
            <c:showBubbleSize val="0"/>
            <c:showCatName val="0"/>
            <c:showSerName val="0"/>
            <c:showPercent val="0"/>
          </c:dLbls>
          <c:xVal>
            <c:numRef>
              <c:f>Sheet1!$B$39:$B$44</c:f>
              <c:numCache/>
            </c:numRef>
          </c:xVal>
          <c:yVal>
            <c:numRef>
              <c:f>Sheet1!$C$39:$C$44</c:f>
              <c:numCache/>
            </c:numRef>
          </c:yVal>
          <c:smooth val="0"/>
        </c:ser>
        <c:axId val="60796375"/>
        <c:axId val="10296464"/>
      </c:scatterChart>
      <c:catAx>
        <c:axId val="60796375"/>
        <c:scaling>
          <c:orientation val="minMax"/>
          <c:max val="2"/>
          <c:min val="-2"/>
        </c:scaling>
        <c:axPos val="b"/>
        <c:delete val="0"/>
        <c:numFmt formatCode="General" sourceLinked="1"/>
        <c:majorTickMark val="cross"/>
        <c:minorTickMark val="cross"/>
        <c:tickLblPos val="nextTo"/>
        <c:txPr>
          <a:bodyPr/>
          <a:lstStyle/>
          <a:p>
            <a:pPr>
              <a:defRPr lang="en-US" cap="none" sz="975" b="1" i="0" u="none" baseline="0">
                <a:latin typeface="Arial"/>
                <a:ea typeface="Arial"/>
                <a:cs typeface="Arial"/>
              </a:defRPr>
            </a:pPr>
          </a:p>
        </c:txPr>
        <c:crossAx val="10296464"/>
        <c:crosses val="autoZero"/>
        <c:auto val="1"/>
        <c:lblOffset val="100"/>
        <c:noMultiLvlLbl val="0"/>
      </c:catAx>
      <c:valAx>
        <c:axId val="10296464"/>
        <c:scaling>
          <c:orientation val="minMax"/>
          <c:max val="2"/>
          <c:min val="-2"/>
        </c:scaling>
        <c:axPos val="l"/>
        <c:delete val="0"/>
        <c:numFmt formatCode="General" sourceLinked="1"/>
        <c:majorTickMark val="cross"/>
        <c:minorTickMark val="cross"/>
        <c:tickLblPos val="nextTo"/>
        <c:txPr>
          <a:bodyPr/>
          <a:lstStyle/>
          <a:p>
            <a:pPr>
              <a:defRPr lang="en-US" cap="none" sz="975" b="1" i="0" u="none" baseline="0">
                <a:latin typeface="Arial"/>
                <a:ea typeface="Arial"/>
                <a:cs typeface="Arial"/>
              </a:defRPr>
            </a:pPr>
          </a:p>
        </c:txPr>
        <c:crossAx val="60796375"/>
        <c:crosses val="autoZero"/>
        <c:crossBetween val="between"/>
        <c:dispUnits/>
        <c:majorUnit val="1"/>
        <c:minorUnit val="0.5"/>
      </c:valAx>
      <c:spPr>
        <a:solidFill>
          <a:srgbClr val="EAEAEA"/>
        </a:solidFill>
        <a:ln w="3175">
          <a:noFill/>
        </a:ln>
      </c:spPr>
    </c:plotArea>
    <c:legend>
      <c:legendPos val="r"/>
      <c:legendEntry>
        <c:idx val="0"/>
        <c:delete val="1"/>
      </c:legendEntry>
      <c:layout>
        <c:manualLayout>
          <c:xMode val="edge"/>
          <c:yMode val="edge"/>
          <c:x val="0.75675"/>
          <c:y val="0.816"/>
          <c:w val="0.23275"/>
          <c:h val="0.162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solidFill>
      <a:srgbClr val="FFFFCC"/>
    </a:solidFill>
    <a:effectLst>
      <a:outerShdw dist="35921" dir="2700000" algn="br">
        <a:prstClr val="black"/>
      </a:outerShdw>
    </a:effectLst>
  </c:spPr>
  <c:txPr>
    <a:bodyPr vert="horz" rot="0"/>
    <a:lstStyle/>
    <a:p>
      <a:pPr>
        <a:defRPr lang="en-US" cap="none" sz="9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http://tabs-os.gerg.tamu.edu/tglo" TargetMode="External" /><Relationship Id="rId3" Type="http://schemas.openxmlformats.org/officeDocument/2006/relationships/image" Target="../media/image1.png" /><Relationship Id="rId4" Type="http://schemas.openxmlformats.org/officeDocument/2006/relationships/hyperlink" Target="http://glo.state.tx.us/oilspill/index.html" TargetMode="External" /><Relationship Id="rId5" Type="http://schemas.openxmlformats.org/officeDocument/2006/relationships/hyperlink" Target="http://glo.state.tx.us/oilspill/index.html" TargetMode="External" /><Relationship Id="rId6" Type="http://schemas.openxmlformats.org/officeDocument/2006/relationships/hyperlink" Target="http://tabs-os.gerg.tamu.edu/tglo" TargetMode="External" /><Relationship Id="rId7" Type="http://schemas.openxmlformats.org/officeDocument/2006/relationships/image" Target="../media/image2.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0.50425</cdr:x>
      <cdr:y>0.49275</cdr:y>
    </cdr:from>
    <cdr:to>
      <cdr:x>0.5495</cdr:x>
      <cdr:y>0.548</cdr:y>
    </cdr:to>
    <cdr:sp>
      <cdr:nvSpPr>
        <cdr:cNvPr id="1" name="TextBox 9"/>
        <cdr:cNvSpPr txBox="1">
          <a:spLocks noChangeArrowheads="1"/>
        </cdr:cNvSpPr>
      </cdr:nvSpPr>
      <cdr:spPr>
        <a:xfrm>
          <a:off x="2333625" y="1866900"/>
          <a:ext cx="209550" cy="209550"/>
        </a:xfrm>
        <a:prstGeom prst="rect">
          <a:avLst/>
        </a:prstGeom>
        <a:noFill/>
        <a:ln w="1" cmpd="sng">
          <a:noFill/>
        </a:ln>
      </cdr:spPr>
      <cdr:txBody>
        <a:bodyPr vertOverflow="clip" wrap="square" anchor="ctr">
          <a:spAutoFit/>
        </a:bodyPr>
        <a:p>
          <a:pPr algn="ctr">
            <a:defRPr/>
          </a:pPr>
          <a:r>
            <a:rPr lang="en-US" cap="none" sz="975" b="0" i="0" u="none" baseline="0">
              <a:latin typeface="Arial"/>
              <a:ea typeface="Arial"/>
              <a:cs typeface="Arial"/>
            </a:rPr>
            <a:t>19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64</xdr:row>
      <xdr:rowOff>0</xdr:rowOff>
    </xdr:from>
    <xdr:to>
      <xdr:col>3</xdr:col>
      <xdr:colOff>2600325</xdr:colOff>
      <xdr:row>90</xdr:row>
      <xdr:rowOff>66675</xdr:rowOff>
    </xdr:to>
    <xdr:sp>
      <xdr:nvSpPr>
        <xdr:cNvPr id="1" name="TextBox 19"/>
        <xdr:cNvSpPr txBox="1">
          <a:spLocks noChangeArrowheads="1"/>
        </xdr:cNvSpPr>
      </xdr:nvSpPr>
      <xdr:spPr>
        <a:xfrm>
          <a:off x="0" y="16030575"/>
          <a:ext cx="5343525" cy="42767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Acknowledgement:
The code I wrote for cells B26 and B27 was inspired by examples provided in Dr. Rod Nave's Hyperphysics, which "... is an exploration environment for concepts in physics."  You can view Dr. Nave's work at http://hyperphysics.phy-astr.gsu.edu/hbase/hframe.html .
I appreciate Dr. Nave's contribution to this simple trajectory application and for his permission for its use.
Dr. Nave can be contacted at:
RodNave@gsu.edu 
Department of Physics and Astronomy
Georgia State University
Atlanta, GA 30303-3083
Note: please do not contact Dr. Nave regarding oil spill response issues.
Sincerely,
Buzz Martin, Ph.D.
State Scientific Support Coordinator
Texas General Land Office
Oil Spill Prevention &amp; Response
P.O. Box 12873
Austin, TX 78711-2873
buzz.martin@glo.state.tx.us
For questions regarding this application and for other oil spill response and planning resources, please visit http://www.glo.state.tx.us/oilspill/index.html or contact Buzz Martin (contact information above).</a:t>
          </a:r>
        </a:p>
      </xdr:txBody>
    </xdr:sp>
    <xdr:clientData/>
  </xdr:twoCellAnchor>
  <xdr:twoCellAnchor>
    <xdr:from>
      <xdr:col>3</xdr:col>
      <xdr:colOff>523875</xdr:colOff>
      <xdr:row>1</xdr:row>
      <xdr:rowOff>38100</xdr:rowOff>
    </xdr:from>
    <xdr:to>
      <xdr:col>3</xdr:col>
      <xdr:colOff>5153025</xdr:colOff>
      <xdr:row>12</xdr:row>
      <xdr:rowOff>257175</xdr:rowOff>
    </xdr:to>
    <xdr:graphicFrame>
      <xdr:nvGraphicFramePr>
        <xdr:cNvPr id="2" name="Chart 6"/>
        <xdr:cNvGraphicFramePr/>
      </xdr:nvGraphicFramePr>
      <xdr:xfrm>
        <a:off x="3267075" y="1171575"/>
        <a:ext cx="4629150" cy="3800475"/>
      </xdr:xfrm>
      <a:graphic>
        <a:graphicData uri="http://schemas.openxmlformats.org/drawingml/2006/chart">
          <c:chart xmlns:c="http://schemas.openxmlformats.org/drawingml/2006/chart" r:id="rId1"/>
        </a:graphicData>
      </a:graphic>
    </xdr:graphicFrame>
    <xdr:clientData/>
  </xdr:twoCellAnchor>
  <xdr:twoCellAnchor>
    <xdr:from>
      <xdr:col>3</xdr:col>
      <xdr:colOff>1152525</xdr:colOff>
      <xdr:row>13</xdr:row>
      <xdr:rowOff>57150</xdr:rowOff>
    </xdr:from>
    <xdr:to>
      <xdr:col>3</xdr:col>
      <xdr:colOff>4362450</xdr:colOff>
      <xdr:row>13</xdr:row>
      <xdr:rowOff>762000</xdr:rowOff>
    </xdr:to>
    <xdr:sp>
      <xdr:nvSpPr>
        <xdr:cNvPr id="3" name="Rectangle 20">
          <a:hlinkClick r:id="rId2"/>
        </xdr:cNvPr>
        <xdr:cNvSpPr>
          <a:spLocks/>
        </xdr:cNvSpPr>
      </xdr:nvSpPr>
      <xdr:spPr>
        <a:xfrm>
          <a:off x="3895725" y="5095875"/>
          <a:ext cx="3209925" cy="704850"/>
        </a:xfrm>
        <a:prstGeom prst="rect">
          <a:avLst/>
        </a:prstGeom>
        <a:noFill/>
        <a:ln w="9525" cmpd="sng">
          <a:noFill/>
        </a:ln>
      </xdr:spPr>
      <xdr:txBody>
        <a:bodyPr vertOverflow="clip" wrap="square"/>
        <a:p>
          <a:pPr algn="ctr">
            <a:defRPr/>
          </a:pPr>
          <a:r>
            <a:rPr lang="en-US" cap="none" sz="1200" b="1" i="1" u="none" baseline="0">
              <a:solidFill>
                <a:srgbClr val="008000"/>
              </a:solidFill>
              <a:latin typeface="Arial"/>
              <a:ea typeface="Arial"/>
              <a:cs typeface="Arial"/>
            </a:rPr>
            <a:t>For current and wind information in the 
northwestern Gulf of Mexico, 
go to: http://tabs-os.gerg.tamu.edu/tglo</a:t>
          </a:r>
        </a:p>
      </xdr:txBody>
    </xdr:sp>
    <xdr:clientData/>
  </xdr:twoCellAnchor>
  <xdr:twoCellAnchor>
    <xdr:from>
      <xdr:col>0</xdr:col>
      <xdr:colOff>19050</xdr:colOff>
      <xdr:row>13</xdr:row>
      <xdr:rowOff>857250</xdr:rowOff>
    </xdr:from>
    <xdr:to>
      <xdr:col>3</xdr:col>
      <xdr:colOff>5524500</xdr:colOff>
      <xdr:row>13</xdr:row>
      <xdr:rowOff>1400175</xdr:rowOff>
    </xdr:to>
    <xdr:sp>
      <xdr:nvSpPr>
        <xdr:cNvPr id="4" name="Rectangle 23"/>
        <xdr:cNvSpPr>
          <a:spLocks/>
        </xdr:cNvSpPr>
      </xdr:nvSpPr>
      <xdr:spPr>
        <a:xfrm>
          <a:off x="19050" y="5895975"/>
          <a:ext cx="8248650" cy="542925"/>
        </a:xfrm>
        <a:prstGeom prst="rect">
          <a:avLst/>
        </a:prstGeom>
        <a:solidFill>
          <a:srgbClr val="FFFFCC"/>
        </a:solidFill>
        <a:ln w="9525" cmpd="sng">
          <a:noFill/>
        </a:ln>
      </xdr:spPr>
      <xdr:txBody>
        <a:bodyPr vertOverflow="clip" wrap="square"/>
        <a:p>
          <a:pPr algn="l">
            <a:defRPr/>
          </a:pPr>
          <a:r>
            <a:rPr lang="en-US" cap="none" sz="1000" b="1" i="0" u="none" baseline="0">
              <a:latin typeface="Arial"/>
              <a:ea typeface="Arial"/>
              <a:cs typeface="Arial"/>
            </a:rPr>
            <a:t>*DISCLAIMER</a:t>
          </a:r>
          <a:r>
            <a:rPr lang="en-US" cap="none" sz="1000" b="0" i="0" u="none" baseline="0">
              <a:latin typeface="Arial"/>
              <a:ea typeface="Arial"/>
              <a:cs typeface="Arial"/>
            </a:rPr>
            <a:t>
</a:t>
          </a:r>
          <a:r>
            <a:rPr lang="en-US" cap="none" sz="800" b="0" i="0" u="none" baseline="0">
              <a:latin typeface="Arial"/>
              <a:ea typeface="Arial"/>
              <a:cs typeface="Arial"/>
            </a:rPr>
            <a:t>The Texas General Land Office makes no representation or warranties regarding the accuracy of the simple oil spill trajectories derived from this spreadsheet.  Trajectories derived from this spreadsheet should be considered general information and should not be relied on for navigational purposes.</a:t>
          </a:r>
          <a:r>
            <a:rPr lang="en-US" cap="none" sz="1000" b="0" i="0" u="none" baseline="0">
              <a:latin typeface="Arial"/>
              <a:ea typeface="Arial"/>
              <a:cs typeface="Arial"/>
            </a:rPr>
            <a:t>
</a:t>
          </a:r>
        </a:p>
      </xdr:txBody>
    </xdr:sp>
    <xdr:clientData/>
  </xdr:twoCellAnchor>
  <xdr:twoCellAnchor>
    <xdr:from>
      <xdr:col>0</xdr:col>
      <xdr:colOff>1152525</xdr:colOff>
      <xdr:row>0</xdr:row>
      <xdr:rowOff>57150</xdr:rowOff>
    </xdr:from>
    <xdr:to>
      <xdr:col>3</xdr:col>
      <xdr:colOff>5410200</xdr:colOff>
      <xdr:row>0</xdr:row>
      <xdr:rowOff>1047750</xdr:rowOff>
    </xdr:to>
    <xdr:sp>
      <xdr:nvSpPr>
        <xdr:cNvPr id="5" name="Rectangle 24"/>
        <xdr:cNvSpPr>
          <a:spLocks/>
        </xdr:cNvSpPr>
      </xdr:nvSpPr>
      <xdr:spPr>
        <a:xfrm>
          <a:off x="1152525" y="57150"/>
          <a:ext cx="7000875" cy="990600"/>
        </a:xfrm>
        <a:prstGeom prst="rect">
          <a:avLst/>
        </a:prstGeom>
        <a:noFill/>
        <a:ln w="9525" cmpd="sng">
          <a:noFill/>
        </a:ln>
      </xdr:spPr>
      <xdr:txBody>
        <a:bodyPr vertOverflow="clip" wrap="square"/>
        <a:p>
          <a:pPr algn="l">
            <a:defRPr/>
          </a:pPr>
          <a:r>
            <a:rPr lang="en-US" cap="none" sz="3600" b="1" i="0" u="none" baseline="0">
              <a:solidFill>
                <a:srgbClr val="008000"/>
              </a:solidFill>
              <a:latin typeface="Arial"/>
              <a:ea typeface="Arial"/>
              <a:cs typeface="Arial"/>
            </a:rPr>
            <a:t>Vector Addition Trajectory Tool
</a:t>
          </a:r>
          <a:r>
            <a:rPr lang="en-US" cap="none" sz="2000" b="1" i="1" u="none" baseline="0">
              <a:solidFill>
                <a:srgbClr val="008000"/>
              </a:solidFill>
              <a:latin typeface="Arial"/>
              <a:ea typeface="Arial"/>
              <a:cs typeface="Arial"/>
            </a:rPr>
            <a:t>for First Responders</a:t>
          </a:r>
        </a:p>
      </xdr:txBody>
    </xdr:sp>
    <xdr:clientData/>
  </xdr:twoCellAnchor>
  <xdr:twoCellAnchor editAs="oneCell">
    <xdr:from>
      <xdr:col>0</xdr:col>
      <xdr:colOff>95250</xdr:colOff>
      <xdr:row>0</xdr:row>
      <xdr:rowOff>95250</xdr:rowOff>
    </xdr:from>
    <xdr:to>
      <xdr:col>0</xdr:col>
      <xdr:colOff>1057275</xdr:colOff>
      <xdr:row>0</xdr:row>
      <xdr:rowOff>952500</xdr:rowOff>
    </xdr:to>
    <xdr:pic>
      <xdr:nvPicPr>
        <xdr:cNvPr id="6" name="Picture 27">
          <a:hlinkClick r:id="rId5"/>
        </xdr:cNvPr>
        <xdr:cNvPicPr preferRelativeResize="1">
          <a:picLocks noChangeAspect="1"/>
        </xdr:cNvPicPr>
      </xdr:nvPicPr>
      <xdr:blipFill>
        <a:blip r:embed="rId3"/>
        <a:stretch>
          <a:fillRect/>
        </a:stretch>
      </xdr:blipFill>
      <xdr:spPr>
        <a:xfrm>
          <a:off x="95250" y="95250"/>
          <a:ext cx="962025" cy="857250"/>
        </a:xfrm>
        <a:prstGeom prst="rect">
          <a:avLst/>
        </a:prstGeom>
        <a:noFill/>
        <a:ln w="1" cmpd="sng">
          <a:noFill/>
        </a:ln>
      </xdr:spPr>
    </xdr:pic>
    <xdr:clientData/>
  </xdr:twoCellAnchor>
  <xdr:twoCellAnchor>
    <xdr:from>
      <xdr:col>3</xdr:col>
      <xdr:colOff>1285875</xdr:colOff>
      <xdr:row>6</xdr:row>
      <xdr:rowOff>19050</xdr:rowOff>
    </xdr:from>
    <xdr:to>
      <xdr:col>3</xdr:col>
      <xdr:colOff>2619375</xdr:colOff>
      <xdr:row>11</xdr:row>
      <xdr:rowOff>95250</xdr:rowOff>
    </xdr:to>
    <xdr:grpSp>
      <xdr:nvGrpSpPr>
        <xdr:cNvPr id="7" name="Group 81"/>
        <xdr:cNvGrpSpPr>
          <a:grpSpLocks/>
        </xdr:cNvGrpSpPr>
      </xdr:nvGrpSpPr>
      <xdr:grpSpPr>
        <a:xfrm>
          <a:off x="4029075" y="3190875"/>
          <a:ext cx="1333500" cy="1352550"/>
          <a:chOff x="423" y="335"/>
          <a:chExt cx="140" cy="127"/>
        </a:xfrm>
        <a:solidFill>
          <a:srgbClr val="FFFFFF"/>
        </a:solidFill>
      </xdr:grpSpPr>
      <xdr:sp>
        <xdr:nvSpPr>
          <xdr:cNvPr id="8" name="Line 77"/>
          <xdr:cNvSpPr>
            <a:spLocks/>
          </xdr:cNvSpPr>
        </xdr:nvSpPr>
        <xdr:spPr>
          <a:xfrm>
            <a:off x="558" y="389"/>
            <a:ext cx="5" cy="0"/>
          </a:xfrm>
          <a:prstGeom prst="line">
            <a:avLst/>
          </a:prstGeom>
          <a:no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78"/>
          <xdr:cNvSpPr>
            <a:spLocks/>
          </xdr:cNvSpPr>
        </xdr:nvSpPr>
        <xdr:spPr>
          <a:xfrm>
            <a:off x="498" y="335"/>
            <a:ext cx="5" cy="0"/>
          </a:xfrm>
          <a:prstGeom prst="line">
            <a:avLst/>
          </a:prstGeom>
          <a:noFill/>
          <a:ln w="25400"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79"/>
          <xdr:cNvSpPr>
            <a:spLocks/>
          </xdr:cNvSpPr>
        </xdr:nvSpPr>
        <xdr:spPr>
          <a:xfrm>
            <a:off x="423" y="335"/>
            <a:ext cx="5" cy="0"/>
          </a:xfrm>
          <a:prstGeom prst="line">
            <a:avLst/>
          </a:prstGeom>
          <a:noFill/>
          <a:ln w="2540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80"/>
          <xdr:cNvSpPr>
            <a:spLocks/>
          </xdr:cNvSpPr>
        </xdr:nvSpPr>
        <xdr:spPr>
          <a:xfrm>
            <a:off x="558" y="462"/>
            <a:ext cx="5" cy="0"/>
          </a:xfrm>
          <a:prstGeom prst="line">
            <a:avLst/>
          </a:prstGeom>
          <a:noFill/>
          <a:ln w="25400" cmpd="sng">
            <a:solidFill>
              <a:srgbClr val="FFFFCC"/>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3</xdr:col>
      <xdr:colOff>657225</xdr:colOff>
      <xdr:row>12</xdr:row>
      <xdr:rowOff>9525</xdr:rowOff>
    </xdr:from>
    <xdr:to>
      <xdr:col>3</xdr:col>
      <xdr:colOff>2381250</xdr:colOff>
      <xdr:row>12</xdr:row>
      <xdr:rowOff>219075</xdr:rowOff>
    </xdr:to>
    <xdr:sp>
      <xdr:nvSpPr>
        <xdr:cNvPr id="12" name="TextBox 83"/>
        <xdr:cNvSpPr txBox="1">
          <a:spLocks noChangeArrowheads="1"/>
        </xdr:cNvSpPr>
      </xdr:nvSpPr>
      <xdr:spPr>
        <a:xfrm>
          <a:off x="3400425" y="4724400"/>
          <a:ext cx="1724025" cy="2095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axes indicate speed in knots</a:t>
          </a:r>
        </a:p>
      </xdr:txBody>
    </xdr:sp>
    <xdr:clientData/>
  </xdr:twoCellAnchor>
  <xdr:twoCellAnchor>
    <xdr:from>
      <xdr:col>3</xdr:col>
      <xdr:colOff>5257800</xdr:colOff>
      <xdr:row>0</xdr:row>
      <xdr:rowOff>457200</xdr:rowOff>
    </xdr:from>
    <xdr:to>
      <xdr:col>4</xdr:col>
      <xdr:colOff>552450</xdr:colOff>
      <xdr:row>14</xdr:row>
      <xdr:rowOff>0</xdr:rowOff>
    </xdr:to>
    <xdr:grpSp>
      <xdr:nvGrpSpPr>
        <xdr:cNvPr id="13" name="Group 85">
          <a:hlinkClick r:id="rId6"/>
        </xdr:cNvPr>
        <xdr:cNvGrpSpPr>
          <a:grpSpLocks/>
        </xdr:cNvGrpSpPr>
      </xdr:nvGrpSpPr>
      <xdr:grpSpPr>
        <a:xfrm>
          <a:off x="8001000" y="457200"/>
          <a:ext cx="819150" cy="6105525"/>
          <a:chOff x="840" y="48"/>
          <a:chExt cx="86" cy="626"/>
        </a:xfrm>
        <a:solidFill>
          <a:srgbClr val="FFFFFF"/>
        </a:solidFill>
      </xdr:grpSpPr>
      <xdr:pic>
        <xdr:nvPicPr>
          <xdr:cNvPr id="14" name="Picture 63"/>
          <xdr:cNvPicPr preferRelativeResize="1">
            <a:picLocks noChangeAspect="1"/>
          </xdr:cNvPicPr>
        </xdr:nvPicPr>
        <xdr:blipFill>
          <a:blip r:embed="rId7">
            <a:clrChange>
              <a:clrFrom>
                <a:srgbClr val="DCEDCE"/>
              </a:clrFrom>
              <a:clrTo>
                <a:srgbClr val="DCEDCE">
                  <a:alpha val="0"/>
                </a:srgbClr>
              </a:clrTo>
            </a:clrChange>
          </a:blip>
          <a:stretch>
            <a:fillRect/>
          </a:stretch>
        </xdr:blipFill>
        <xdr:spPr>
          <a:xfrm>
            <a:off x="840" y="48"/>
            <a:ext cx="86" cy="626"/>
          </a:xfrm>
          <a:prstGeom prst="rect">
            <a:avLst/>
          </a:prstGeom>
          <a:noFill/>
          <a:ln w="1" cmpd="sng">
            <a:noFill/>
          </a:ln>
        </xdr:spPr>
      </xdr:pic>
      <xdr:sp>
        <xdr:nvSpPr>
          <xdr:cNvPr id="15" name="TextBox 84"/>
          <xdr:cNvSpPr txBox="1">
            <a:spLocks noChangeArrowheads="1"/>
          </xdr:cNvSpPr>
        </xdr:nvSpPr>
        <xdr:spPr>
          <a:xfrm>
            <a:off x="869" y="338"/>
            <a:ext cx="33" cy="34"/>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click here</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F64"/>
  <sheetViews>
    <sheetView showGridLines="0" tabSelected="1" workbookViewId="0" topLeftCell="A1">
      <selection activeCell="B2" sqref="B2"/>
    </sheetView>
  </sheetViews>
  <sheetFormatPr defaultColWidth="9.140625" defaultRowHeight="12.75"/>
  <cols>
    <col min="1" max="1" width="26.00390625" style="0" customWidth="1"/>
    <col min="2" max="2" width="6.00390625" style="0" customWidth="1"/>
    <col min="4" max="4" width="82.8515625" style="1" customWidth="1"/>
    <col min="7" max="7" width="8.00390625" style="0" customWidth="1"/>
  </cols>
  <sheetData>
    <row r="1" spans="1:6" ht="89.25" customHeight="1" thickBot="1">
      <c r="A1" s="11"/>
      <c r="B1" s="12"/>
      <c r="C1" s="12"/>
      <c r="D1" s="13"/>
      <c r="E1" s="12"/>
      <c r="F1" s="8"/>
    </row>
    <row r="2" spans="1:6" ht="26.25" customHeight="1" thickBot="1" thickTop="1">
      <c r="A2" s="14" t="s">
        <v>74</v>
      </c>
      <c r="B2" s="23">
        <v>22</v>
      </c>
      <c r="C2" s="25" t="s">
        <v>21</v>
      </c>
      <c r="D2" s="15"/>
      <c r="E2" s="12"/>
      <c r="F2" s="8"/>
    </row>
    <row r="3" spans="1:6" ht="38.25" customHeight="1" thickBot="1" thickTop="1">
      <c r="A3" s="14" t="s">
        <v>72</v>
      </c>
      <c r="B3" s="23">
        <v>114</v>
      </c>
      <c r="C3" s="26" t="s">
        <v>20</v>
      </c>
      <c r="D3" s="15"/>
      <c r="E3" s="12"/>
      <c r="F3" s="8"/>
    </row>
    <row r="4" spans="1:6" ht="38.25" customHeight="1" thickBot="1" thickTop="1">
      <c r="A4" s="14"/>
      <c r="B4" s="16"/>
      <c r="C4" s="17"/>
      <c r="D4" s="15"/>
      <c r="E4" s="12"/>
      <c r="F4" s="8"/>
    </row>
    <row r="5" spans="1:6" ht="28.5" customHeight="1" thickBot="1" thickTop="1">
      <c r="A5" s="14" t="s">
        <v>73</v>
      </c>
      <c r="B5" s="24">
        <v>1.1</v>
      </c>
      <c r="C5" s="27" t="s">
        <v>21</v>
      </c>
      <c r="D5" s="15"/>
      <c r="E5" s="12"/>
      <c r="F5" s="8"/>
    </row>
    <row r="6" spans="1:6" ht="29.25" customHeight="1" thickBot="1" thickTop="1">
      <c r="A6" s="14" t="s">
        <v>75</v>
      </c>
      <c r="B6" s="24">
        <v>200</v>
      </c>
      <c r="C6" s="28" t="s">
        <v>20</v>
      </c>
      <c r="D6" s="15"/>
      <c r="E6" s="12"/>
      <c r="F6" s="8"/>
    </row>
    <row r="7" spans="1:6" ht="10.5" customHeight="1" thickTop="1">
      <c r="A7" s="14"/>
      <c r="B7" s="37"/>
      <c r="C7" s="12"/>
      <c r="D7" s="15"/>
      <c r="E7" s="12"/>
      <c r="F7" s="8"/>
    </row>
    <row r="8" spans="1:6" ht="27.75" customHeight="1">
      <c r="A8" s="14" t="s">
        <v>51</v>
      </c>
      <c r="B8" s="16">
        <f>0.03*B2</f>
        <v>0.6599999999999999</v>
      </c>
      <c r="C8" s="29" t="s">
        <v>21</v>
      </c>
      <c r="D8" s="15"/>
      <c r="E8" s="12"/>
      <c r="F8" s="8"/>
    </row>
    <row r="9" spans="1:6" ht="25.5">
      <c r="A9" s="14" t="s">
        <v>53</v>
      </c>
      <c r="B9" s="16">
        <f>IF(AND(B3&gt;=0,B3&lt;=179),B3+180,(IF(AND(B3&gt;=180,B3&lt;=360),B3-180,"?")))</f>
        <v>294</v>
      </c>
      <c r="C9" s="30" t="s">
        <v>20</v>
      </c>
      <c r="D9" s="15"/>
      <c r="E9" s="12"/>
      <c r="F9" s="8"/>
    </row>
    <row r="10" spans="1:6" ht="12.75">
      <c r="A10" s="12"/>
      <c r="B10" s="12"/>
      <c r="C10" s="12"/>
      <c r="D10" s="15"/>
      <c r="E10" s="12"/>
      <c r="F10" s="8"/>
    </row>
    <row r="11" spans="1:6" ht="24" customHeight="1">
      <c r="A11" s="18"/>
      <c r="B11" s="19" t="s">
        <v>77</v>
      </c>
      <c r="C11" s="20"/>
      <c r="D11" s="15"/>
      <c r="E11" s="12"/>
      <c r="F11" s="8"/>
    </row>
    <row r="12" spans="1:6" ht="21" customHeight="1">
      <c r="A12" s="21" t="s">
        <v>48</v>
      </c>
      <c r="B12" s="22">
        <f>B28</f>
        <v>231.99235662144383</v>
      </c>
      <c r="C12" s="31" t="s">
        <v>20</v>
      </c>
      <c r="D12" s="15"/>
      <c r="E12" s="12"/>
      <c r="F12" s="8"/>
    </row>
    <row r="13" spans="1:6" ht="25.5" customHeight="1">
      <c r="A13" s="21" t="s">
        <v>49</v>
      </c>
      <c r="B13" s="36">
        <f>B24</f>
        <v>1.242704148268416</v>
      </c>
      <c r="C13" s="32" t="s">
        <v>21</v>
      </c>
      <c r="D13" s="15"/>
      <c r="E13" s="12"/>
      <c r="F13" s="8"/>
    </row>
    <row r="14" spans="1:6" ht="120" customHeight="1">
      <c r="A14" s="38">
        <f>IF(B13&gt;2.05,"Warning: Vectors with speeds greater than 2.0 knots may not plot properly on the graph!","")</f>
      </c>
      <c r="B14" s="12"/>
      <c r="C14" s="12"/>
      <c r="D14" s="15"/>
      <c r="E14" s="12"/>
      <c r="F14" s="8"/>
    </row>
    <row r="15" spans="1:4" s="9" customFormat="1" ht="43.5" customHeight="1">
      <c r="A15" s="33" t="s">
        <v>56</v>
      </c>
      <c r="D15" s="10"/>
    </row>
    <row r="16" spans="1:4" ht="28.5" customHeight="1">
      <c r="A16" s="3" t="s">
        <v>10</v>
      </c>
      <c r="B16">
        <f>(450-B6)*(PI()/180)</f>
        <v>4.363323129985824</v>
      </c>
      <c r="D16" s="1" t="s">
        <v>0</v>
      </c>
    </row>
    <row r="17" spans="1:4" ht="30" customHeight="1">
      <c r="A17" s="3" t="s">
        <v>9</v>
      </c>
      <c r="B17">
        <f>(450-B9)*(PI()/180)</f>
        <v>2.722713633111154</v>
      </c>
      <c r="D17" s="1" t="s">
        <v>1</v>
      </c>
    </row>
    <row r="18" spans="1:4" ht="15.75">
      <c r="A18" s="3" t="s">
        <v>8</v>
      </c>
      <c r="B18">
        <f>B5*COS(B16)</f>
        <v>-0.3762221576582354</v>
      </c>
      <c r="D18" s="1" t="s">
        <v>2</v>
      </c>
    </row>
    <row r="19" spans="1:4" ht="15.75">
      <c r="A19" s="3" t="s">
        <v>11</v>
      </c>
      <c r="B19">
        <f>B5*SIN(B16)</f>
        <v>-1.0336618828644994</v>
      </c>
      <c r="D19" s="1" t="s">
        <v>3</v>
      </c>
    </row>
    <row r="20" spans="1:4" ht="15.75">
      <c r="A20" s="3" t="s">
        <v>12</v>
      </c>
      <c r="B20">
        <f>B8*COS(B17)</f>
        <v>-0.6029400020441165</v>
      </c>
      <c r="D20" s="1" t="s">
        <v>4</v>
      </c>
    </row>
    <row r="21" spans="1:4" ht="15.75">
      <c r="A21" s="3" t="s">
        <v>13</v>
      </c>
      <c r="B21">
        <f>B8*SIN(B17)</f>
        <v>0.26844618443002827</v>
      </c>
      <c r="D21" s="1" t="s">
        <v>5</v>
      </c>
    </row>
    <row r="22" spans="1:4" ht="15.75">
      <c r="A22" s="3" t="s">
        <v>14</v>
      </c>
      <c r="B22">
        <f>B18+B20</f>
        <v>-0.9791621597023519</v>
      </c>
      <c r="D22" s="1" t="s">
        <v>6</v>
      </c>
    </row>
    <row r="23" spans="1:4" ht="16.5" thickBot="1">
      <c r="A23" s="3" t="s">
        <v>50</v>
      </c>
      <c r="B23">
        <f>B19+B21</f>
        <v>-0.7652156984344711</v>
      </c>
      <c r="D23" s="1" t="s">
        <v>7</v>
      </c>
    </row>
    <row r="24" spans="1:4" ht="17.25" thickBot="1" thickTop="1">
      <c r="A24" s="3" t="s">
        <v>19</v>
      </c>
      <c r="B24" s="7">
        <f>SQRT(B22^2+B23^2)</f>
        <v>1.242704148268416</v>
      </c>
      <c r="C24" s="35" t="s">
        <v>21</v>
      </c>
      <c r="D24" s="1" t="s">
        <v>54</v>
      </c>
    </row>
    <row r="25" spans="1:4" ht="16.5" thickTop="1">
      <c r="A25" s="3" t="s">
        <v>15</v>
      </c>
      <c r="B25">
        <f>ATAN2(B22,B23)</f>
        <v>-2.4782341357101663</v>
      </c>
      <c r="D25" s="1" t="s">
        <v>55</v>
      </c>
    </row>
    <row r="26" spans="1:4" ht="25.5">
      <c r="A26" s="3"/>
      <c r="B26">
        <f>IF(AND(B22&gt;0,B23&gt;=0),180*ATAN(B23/B22)/PI(),(IF(AND(B22&gt;0,B23&lt;0),180*ATAN(B23/B22)/PI()-(-1)*360,(IF(AND(B22&lt;0,B23&gt;=0),180-180*ATAN(-B23/B22)/PI(),(IF(AND(B22&lt;0,B23&lt;0),-180-(-1)*180*ATAN(B23/B22)/PI()-(-1)*360,"?")))))))</f>
        <v>218.00764337855617</v>
      </c>
      <c r="D26" s="1" t="s">
        <v>17</v>
      </c>
    </row>
    <row r="27" spans="1:4" ht="15" thickBot="1">
      <c r="A27" s="3"/>
      <c r="B27" s="6">
        <f>450-B26</f>
        <v>231.99235662144383</v>
      </c>
      <c r="C27" s="5" t="s">
        <v>20</v>
      </c>
      <c r="D27" s="1" t="s">
        <v>16</v>
      </c>
    </row>
    <row r="28" spans="1:4" ht="15.75" thickBot="1" thickTop="1">
      <c r="A28" s="4" t="s">
        <v>18</v>
      </c>
      <c r="B28" s="7">
        <f>IF(B27&gt;=360,B27-360,B27)</f>
        <v>231.99235662144383</v>
      </c>
      <c r="C28" s="5" t="s">
        <v>20</v>
      </c>
      <c r="D28" s="1" t="s">
        <v>31</v>
      </c>
    </row>
    <row r="29" ht="13.5" thickTop="1">
      <c r="A29" s="3"/>
    </row>
    <row r="30" ht="12.75">
      <c r="A30" s="3"/>
    </row>
    <row r="31" spans="1:4" ht="12.75">
      <c r="A31" s="3"/>
      <c r="B31">
        <f>DEGREES(B25)</f>
        <v>-141.99235662144383</v>
      </c>
      <c r="D31" s="1" t="s">
        <v>22</v>
      </c>
    </row>
    <row r="32" ht="12.75">
      <c r="A32" s="3"/>
    </row>
    <row r="33" ht="12.75">
      <c r="A33" s="3"/>
    </row>
    <row r="34" spans="1:3" ht="12.75">
      <c r="A34" s="3" t="s">
        <v>52</v>
      </c>
      <c r="B34" s="3" t="s">
        <v>23</v>
      </c>
      <c r="C34" s="3" t="s">
        <v>24</v>
      </c>
    </row>
    <row r="35" spans="1:4" ht="12.75">
      <c r="A35" s="34"/>
      <c r="B35">
        <v>0</v>
      </c>
      <c r="C35">
        <v>0</v>
      </c>
      <c r="D35" s="1" t="s">
        <v>28</v>
      </c>
    </row>
    <row r="36" spans="1:4" ht="12.75">
      <c r="A36" s="34"/>
      <c r="B36">
        <f>B18</f>
        <v>-0.3762221576582354</v>
      </c>
      <c r="C36">
        <f>B19</f>
        <v>-1.0336618828644994</v>
      </c>
      <c r="D36" s="1" t="s">
        <v>25</v>
      </c>
    </row>
    <row r="37" spans="1:4" ht="12.75">
      <c r="A37" s="34"/>
      <c r="B37">
        <v>0</v>
      </c>
      <c r="C37">
        <v>0</v>
      </c>
      <c r="D37" s="1" t="s">
        <v>29</v>
      </c>
    </row>
    <row r="38" spans="1:4" ht="12.75">
      <c r="A38" s="34"/>
      <c r="B38">
        <f>B20</f>
        <v>-0.6029400020441165</v>
      </c>
      <c r="C38">
        <f>B21</f>
        <v>0.26844618443002827</v>
      </c>
      <c r="D38" s="1" t="s">
        <v>26</v>
      </c>
    </row>
    <row r="39" spans="1:4" ht="12.75">
      <c r="A39" s="34"/>
      <c r="B39">
        <v>0</v>
      </c>
      <c r="C39">
        <v>0</v>
      </c>
      <c r="D39" s="1" t="s">
        <v>27</v>
      </c>
    </row>
    <row r="40" spans="1:4" ht="12.75">
      <c r="A40" s="34"/>
      <c r="B40">
        <f>0.6*B22</f>
        <v>-0.5874972958214111</v>
      </c>
      <c r="C40">
        <f>0.6*B23</f>
        <v>-0.45912941906068266</v>
      </c>
      <c r="D40" s="1" t="s">
        <v>70</v>
      </c>
    </row>
    <row r="41" spans="1:4" ht="12.75">
      <c r="A41" s="34"/>
      <c r="B41">
        <f>side_vectors!B7</f>
        <v>-0.7125079831117666</v>
      </c>
      <c r="C41">
        <f>side_vectors!B8</f>
        <v>-0.4990451262787083</v>
      </c>
      <c r="D41" s="1" t="s">
        <v>66</v>
      </c>
    </row>
    <row r="42" spans="1:4" ht="12.75">
      <c r="A42" s="34"/>
      <c r="B42">
        <f>B22</f>
        <v>-0.9791621597023519</v>
      </c>
      <c r="C42">
        <f>B23</f>
        <v>-0.7652156984344711</v>
      </c>
      <c r="D42" s="1" t="s">
        <v>30</v>
      </c>
    </row>
    <row r="43" spans="1:4" ht="12.75">
      <c r="A43" s="34"/>
      <c r="B43">
        <f>side_vectors!B9</f>
        <v>-0.6564403696782143</v>
      </c>
      <c r="C43">
        <f>side_vectors!B10</f>
        <v>-0.5707886694016086</v>
      </c>
      <c r="D43" s="1" t="s">
        <v>67</v>
      </c>
    </row>
    <row r="44" spans="1:4" ht="12.75">
      <c r="A44" s="34"/>
      <c r="B44">
        <f>B40</f>
        <v>-0.5874972958214111</v>
      </c>
      <c r="C44">
        <f>C40</f>
        <v>-0.45912941906068266</v>
      </c>
      <c r="D44" s="1" t="s">
        <v>59</v>
      </c>
    </row>
    <row r="45" spans="1:4" ht="12.75">
      <c r="A45" s="34"/>
      <c r="B45">
        <f>B42</f>
        <v>-0.9791621597023519</v>
      </c>
      <c r="C45">
        <f>C42</f>
        <v>-0.7652156984344711</v>
      </c>
      <c r="D45" s="1" t="s">
        <v>71</v>
      </c>
    </row>
    <row r="46" ht="11.25" customHeight="1">
      <c r="A46" s="34"/>
    </row>
    <row r="47" spans="1:2" ht="12.75">
      <c r="A47" s="34"/>
      <c r="B47" s="35" t="s">
        <v>76</v>
      </c>
    </row>
    <row r="48" spans="1:3" ht="12.75">
      <c r="A48" s="34"/>
      <c r="B48" t="s">
        <v>33</v>
      </c>
      <c r="C48">
        <v>22.5</v>
      </c>
    </row>
    <row r="49" spans="1:3" ht="12.75">
      <c r="A49" s="34"/>
      <c r="B49" t="s">
        <v>34</v>
      </c>
      <c r="C49">
        <v>22.5</v>
      </c>
    </row>
    <row r="50" spans="1:3" ht="12.75">
      <c r="A50" s="34"/>
      <c r="B50" t="s">
        <v>35</v>
      </c>
      <c r="C50">
        <v>22.5</v>
      </c>
    </row>
    <row r="51" spans="1:3" ht="12.75">
      <c r="A51" s="34"/>
      <c r="B51" s="2" t="s">
        <v>36</v>
      </c>
      <c r="C51">
        <v>22.5</v>
      </c>
    </row>
    <row r="52" spans="1:3" ht="12.75">
      <c r="A52" s="34"/>
      <c r="B52" t="s">
        <v>37</v>
      </c>
      <c r="C52">
        <v>22.5</v>
      </c>
    </row>
    <row r="53" spans="1:3" ht="12.75">
      <c r="A53" s="34"/>
      <c r="B53" t="s">
        <v>38</v>
      </c>
      <c r="C53">
        <v>22.5</v>
      </c>
    </row>
    <row r="54" spans="1:3" ht="12.75">
      <c r="A54" s="34"/>
      <c r="B54" t="s">
        <v>39</v>
      </c>
      <c r="C54">
        <v>22.5</v>
      </c>
    </row>
    <row r="55" spans="1:3" ht="12.75">
      <c r="A55" s="34"/>
      <c r="B55" s="2" t="s">
        <v>40</v>
      </c>
      <c r="C55">
        <v>22.5</v>
      </c>
    </row>
    <row r="56" spans="1:3" ht="12.75">
      <c r="A56" s="34"/>
      <c r="B56" t="s">
        <v>41</v>
      </c>
      <c r="C56">
        <v>22.5</v>
      </c>
    </row>
    <row r="57" spans="1:3" ht="12.75">
      <c r="A57" s="34"/>
      <c r="B57" t="s">
        <v>42</v>
      </c>
      <c r="C57">
        <v>22.5</v>
      </c>
    </row>
    <row r="58" spans="1:3" ht="12.75">
      <c r="A58" s="34"/>
      <c r="B58" t="s">
        <v>43</v>
      </c>
      <c r="C58">
        <v>22.5</v>
      </c>
    </row>
    <row r="59" spans="1:3" ht="12.75">
      <c r="A59" s="34"/>
      <c r="B59" s="2" t="s">
        <v>44</v>
      </c>
      <c r="C59">
        <v>22.5</v>
      </c>
    </row>
    <row r="60" spans="1:3" ht="12.75">
      <c r="A60" s="34"/>
      <c r="B60" t="s">
        <v>45</v>
      </c>
      <c r="C60">
        <v>22.5</v>
      </c>
    </row>
    <row r="61" spans="1:3" ht="12.75">
      <c r="A61" s="34"/>
      <c r="B61" t="s">
        <v>46</v>
      </c>
      <c r="C61">
        <v>22.5</v>
      </c>
    </row>
    <row r="62" spans="1:3" ht="12.75">
      <c r="A62" s="34"/>
      <c r="B62" t="s">
        <v>47</v>
      </c>
      <c r="C62">
        <v>22.5</v>
      </c>
    </row>
    <row r="63" spans="1:3" ht="12.75">
      <c r="A63" s="34"/>
      <c r="B63" s="2" t="s">
        <v>32</v>
      </c>
      <c r="C63">
        <v>22.5</v>
      </c>
    </row>
    <row r="64" ht="12.75">
      <c r="A64" s="34"/>
    </row>
  </sheetData>
  <sheetProtection password="D11E" sheet="1" objects="1" scenarios="1"/>
  <dataValidations count="3">
    <dataValidation type="decimal" allowBlank="1" showInputMessage="1" showErrorMessage="1" errorTitle="Range Violation" error="The value you have entered is outside of the range of 0 to 50 knots." sqref="B2">
      <formula1>0</formula1>
      <formula2>50</formula2>
    </dataValidation>
    <dataValidation type="decimal" allowBlank="1" showInputMessage="1" showErrorMessage="1" errorTitle="Range Violation" error="The value you have entered is outside of the range of 0 to 4 knots." sqref="B5">
      <formula1>0</formula1>
      <formula2>4</formula2>
    </dataValidation>
    <dataValidation errorStyle="warning" type="decimal" operator="greaterThan" allowBlank="1" showInputMessage="1" showErrorMessage="1" errorTitle="Potential Plotting Problem" error="Calculated values greater than 2 knots may not plot properly on the graph!" sqref="B13">
      <formula1>2</formula1>
    </dataValidation>
  </dataValidations>
  <printOptions/>
  <pageMargins left="0.75" right="0.75" top="1" bottom="1" header="0.5" footer="0.5"/>
  <pageSetup fitToHeight="1" fitToWidth="1" horizontalDpi="600" verticalDpi="600" orientation="landscape" scale="92"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B1:C30"/>
  <sheetViews>
    <sheetView workbookViewId="0" topLeftCell="A1">
      <selection activeCell="B5" sqref="B5"/>
    </sheetView>
  </sheetViews>
  <sheetFormatPr defaultColWidth="9.140625" defaultRowHeight="12.75"/>
  <cols>
    <col min="3" max="3" width="95.7109375" style="0" customWidth="1"/>
  </cols>
  <sheetData>
    <row r="1" spans="2:3" ht="12.75">
      <c r="B1">
        <f>Sheet1!B28+3</f>
        <v>234.99235662144383</v>
      </c>
      <c r="C1" t="s">
        <v>61</v>
      </c>
    </row>
    <row r="3" spans="2:3" ht="12.75">
      <c r="B3">
        <f>Sheet1!B28-3</f>
        <v>228.99235662144383</v>
      </c>
      <c r="C3" t="s">
        <v>60</v>
      </c>
    </row>
    <row r="5" spans="2:3" ht="12.75">
      <c r="B5">
        <f>(450-B1)*(PI()/180)</f>
        <v>3.75259129390959</v>
      </c>
      <c r="C5" t="s">
        <v>57</v>
      </c>
    </row>
    <row r="6" spans="2:3" ht="12.75">
      <c r="B6">
        <f>(450-B3)*(PI()/180)</f>
        <v>3.8573110490292497</v>
      </c>
      <c r="C6" t="s">
        <v>58</v>
      </c>
    </row>
    <row r="7" spans="2:3" ht="12.75">
      <c r="B7">
        <f>(0.7*Sheet1!B24)*COS(B5)</f>
        <v>-0.7125079831117666</v>
      </c>
      <c r="C7" t="s">
        <v>62</v>
      </c>
    </row>
    <row r="8" spans="2:3" ht="12.75">
      <c r="B8">
        <f>(0.7*Sheet1!B24)*SIN(B5)</f>
        <v>-0.4990451262787083</v>
      </c>
      <c r="C8" t="s">
        <v>63</v>
      </c>
    </row>
    <row r="9" spans="2:3" ht="12.75">
      <c r="B9">
        <f>(0.7*Sheet1!B24)*COS(B6)</f>
        <v>-0.6564403696782143</v>
      </c>
      <c r="C9" t="s">
        <v>64</v>
      </c>
    </row>
    <row r="10" spans="2:3" ht="12.75">
      <c r="B10">
        <f>(0.7*Sheet1!B24)*SIN(B6)</f>
        <v>-0.5707886694016086</v>
      </c>
      <c r="C10" t="s">
        <v>65</v>
      </c>
    </row>
    <row r="11" ht="12.75">
      <c r="C11" t="s">
        <v>68</v>
      </c>
    </row>
    <row r="12" ht="12.75">
      <c r="C12" t="s">
        <v>69</v>
      </c>
    </row>
    <row r="18" ht="17.25" customHeight="1">
      <c r="C18" s="1"/>
    </row>
    <row r="19" ht="12.75">
      <c r="C19" s="1"/>
    </row>
    <row r="20" ht="12.75">
      <c r="C20" s="1"/>
    </row>
    <row r="21" ht="12.75">
      <c r="C21" s="1"/>
    </row>
    <row r="22" ht="12.75">
      <c r="C22" s="1"/>
    </row>
    <row r="23" ht="12.75">
      <c r="C23" s="1"/>
    </row>
    <row r="24" ht="12.75">
      <c r="C24" s="1"/>
    </row>
    <row r="25" ht="12.75">
      <c r="C25" s="1"/>
    </row>
    <row r="26" ht="12.75">
      <c r="C26" s="1"/>
    </row>
    <row r="27" ht="12.75">
      <c r="C27" s="1"/>
    </row>
    <row r="28" ht="12.75">
      <c r="C28" s="1"/>
    </row>
    <row r="29" ht="12.75">
      <c r="C29" s="1"/>
    </row>
    <row r="30" ht="12.75">
      <c r="C30" s="1"/>
    </row>
  </sheetData>
  <sheetProtection password="D11E"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General Land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Simple Vector Addition Trajectory Worksheet</dc:title>
  <dc:subject>trajectory modeling</dc:subject>
  <dc:creator>Buzz Martin</dc:creator>
  <cp:keywords>trajectory modeling vector </cp:keywords>
  <dc:description>I developed this worksheet for quick trajectories given wind speed &amp; direction and current speed &amp; direction.</dc:description>
  <cp:lastModifiedBy>Bmartin</cp:lastModifiedBy>
  <cp:lastPrinted>2008-05-16T17:42:25Z</cp:lastPrinted>
  <dcterms:created xsi:type="dcterms:W3CDTF">2001-11-13T14:54:21Z</dcterms:created>
  <dcterms:modified xsi:type="dcterms:W3CDTF">2008-08-06T17:41:34Z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